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Годовой отчет_2017" sheetId="1" r:id="rId1"/>
    <sheet name="Лист1" sheetId="5" state="hidden" r:id="rId2"/>
  </sheets>
  <externalReferences>
    <externalReference r:id="rId3"/>
  </externalReferences>
  <definedNames>
    <definedName name="_xlnm._FilterDatabase" localSheetId="1" hidden="1">Лист1!$A$2:$D$112</definedName>
  </definedNames>
  <calcPr calcId="145621"/>
</workbook>
</file>

<file path=xl/calcChain.xml><?xml version="1.0" encoding="utf-8"?>
<calcChain xmlns="http://schemas.openxmlformats.org/spreadsheetml/2006/main">
  <c r="F240" i="1" l="1"/>
  <c r="A231" i="1"/>
  <c r="B231" i="1"/>
  <c r="F231" i="1"/>
  <c r="A232" i="1"/>
  <c r="B232" i="1"/>
  <c r="F232" i="1"/>
  <c r="A233" i="1"/>
  <c r="B233" i="1"/>
  <c r="F233" i="1"/>
  <c r="A234" i="1"/>
  <c r="A235" i="1" s="1"/>
  <c r="A236" i="1" s="1"/>
  <c r="A237" i="1" s="1"/>
  <c r="A238" i="1" s="1"/>
  <c r="A239" i="1" s="1"/>
  <c r="B234" i="1"/>
  <c r="F234" i="1"/>
  <c r="B235" i="1"/>
  <c r="F235" i="1"/>
  <c r="B236" i="1"/>
  <c r="F236" i="1"/>
  <c r="B237" i="1"/>
  <c r="F237" i="1"/>
  <c r="B238" i="1"/>
  <c r="F238" i="1"/>
  <c r="B239" i="1"/>
  <c r="F239" i="1"/>
  <c r="F230" i="1"/>
  <c r="B230" i="1"/>
  <c r="F229" i="1"/>
  <c r="B229" i="1"/>
  <c r="F228" i="1"/>
  <c r="B228" i="1"/>
  <c r="F227" i="1"/>
  <c r="B227" i="1"/>
  <c r="F226" i="1"/>
  <c r="B226" i="1"/>
  <c r="F225" i="1"/>
  <c r="B225" i="1"/>
  <c r="F224" i="1"/>
  <c r="B224" i="1"/>
  <c r="F223" i="1"/>
  <c r="B223" i="1"/>
  <c r="F222" i="1"/>
  <c r="B222" i="1"/>
  <c r="F221" i="1"/>
  <c r="B221" i="1"/>
  <c r="F220" i="1"/>
  <c r="B220" i="1"/>
  <c r="F219" i="1"/>
  <c r="B219" i="1"/>
  <c r="F218" i="1"/>
  <c r="B218" i="1"/>
  <c r="F217" i="1"/>
  <c r="B217" i="1"/>
  <c r="F216" i="1"/>
  <c r="B216" i="1"/>
  <c r="F215" i="1"/>
  <c r="B215" i="1"/>
  <c r="F214" i="1"/>
  <c r="B214" i="1"/>
  <c r="F213" i="1"/>
  <c r="B213" i="1"/>
  <c r="F212" i="1"/>
  <c r="B212" i="1"/>
  <c r="F211" i="1"/>
  <c r="B211" i="1"/>
  <c r="F210" i="1"/>
  <c r="B210" i="1"/>
  <c r="F209" i="1"/>
  <c r="B209" i="1"/>
  <c r="F208" i="1"/>
  <c r="B208" i="1"/>
  <c r="F207" i="1"/>
  <c r="B207" i="1"/>
  <c r="F206" i="1"/>
  <c r="B206" i="1"/>
  <c r="F205" i="1"/>
  <c r="B205" i="1"/>
  <c r="F204" i="1"/>
  <c r="B204" i="1"/>
  <c r="F203" i="1"/>
  <c r="B203" i="1"/>
  <c r="F202" i="1"/>
  <c r="B202" i="1"/>
  <c r="F201" i="1"/>
  <c r="B201" i="1"/>
  <c r="F200" i="1"/>
  <c r="B200" i="1"/>
  <c r="F199" i="1"/>
  <c r="B199" i="1"/>
  <c r="F198" i="1"/>
  <c r="B198" i="1"/>
  <c r="F197" i="1"/>
  <c r="B197" i="1"/>
  <c r="F196" i="1"/>
  <c r="B196" i="1"/>
  <c r="F195" i="1"/>
  <c r="B195" i="1"/>
  <c r="F194" i="1"/>
  <c r="B194" i="1"/>
  <c r="F193" i="1"/>
  <c r="B193" i="1"/>
  <c r="F192" i="1"/>
  <c r="B192" i="1"/>
  <c r="F191" i="1"/>
  <c r="B191" i="1"/>
  <c r="F190" i="1"/>
  <c r="B190" i="1"/>
  <c r="F189" i="1"/>
  <c r="B189" i="1"/>
  <c r="F188" i="1"/>
  <c r="B188" i="1"/>
  <c r="F187" i="1"/>
  <c r="B187" i="1"/>
  <c r="F186" i="1"/>
  <c r="B186" i="1"/>
  <c r="F185" i="1"/>
  <c r="B185" i="1"/>
  <c r="F184" i="1"/>
  <c r="B184" i="1"/>
  <c r="F183" i="1"/>
  <c r="B183" i="1"/>
  <c r="F182" i="1"/>
  <c r="B182" i="1"/>
  <c r="F181" i="1"/>
  <c r="B181" i="1"/>
  <c r="F180" i="1"/>
  <c r="B180" i="1"/>
  <c r="F179" i="1"/>
  <c r="B179" i="1"/>
  <c r="F178" i="1"/>
  <c r="B178" i="1"/>
  <c r="F177" i="1"/>
  <c r="B177" i="1"/>
  <c r="F176" i="1"/>
  <c r="B176" i="1"/>
  <c r="F175" i="1"/>
  <c r="B175" i="1"/>
  <c r="F174" i="1"/>
  <c r="B174" i="1"/>
  <c r="F173" i="1"/>
  <c r="B173" i="1"/>
  <c r="F172" i="1"/>
  <c r="B172" i="1"/>
  <c r="F171" i="1"/>
  <c r="B171" i="1"/>
  <c r="F170" i="1"/>
  <c r="B170" i="1"/>
  <c r="F169" i="1"/>
  <c r="B169" i="1"/>
  <c r="F168" i="1"/>
  <c r="B168" i="1"/>
  <c r="F167" i="1"/>
  <c r="B167" i="1"/>
  <c r="F166" i="1"/>
  <c r="B166" i="1"/>
  <c r="F165" i="1"/>
  <c r="B165" i="1"/>
  <c r="F164" i="1"/>
  <c r="B164" i="1"/>
  <c r="F163" i="1"/>
  <c r="B163" i="1"/>
  <c r="F162" i="1"/>
  <c r="B162" i="1"/>
  <c r="F161" i="1"/>
  <c r="B161" i="1"/>
  <c r="F160" i="1"/>
  <c r="B160" i="1"/>
  <c r="F159" i="1"/>
  <c r="B159" i="1"/>
  <c r="F158" i="1"/>
  <c r="B158" i="1"/>
  <c r="F157" i="1"/>
  <c r="B157" i="1"/>
  <c r="F156" i="1"/>
  <c r="B156" i="1"/>
  <c r="F155" i="1"/>
  <c r="B155" i="1"/>
  <c r="F154" i="1"/>
  <c r="B154" i="1"/>
  <c r="F153" i="1"/>
  <c r="B153" i="1"/>
  <c r="F152" i="1"/>
  <c r="B152" i="1"/>
  <c r="F151" i="1"/>
  <c r="B151" i="1"/>
  <c r="F150" i="1"/>
  <c r="B150" i="1"/>
  <c r="F149" i="1"/>
  <c r="B149" i="1"/>
  <c r="F148" i="1"/>
  <c r="B148" i="1"/>
  <c r="F147" i="1"/>
  <c r="B147" i="1"/>
  <c r="F146" i="1"/>
  <c r="B146" i="1"/>
  <c r="F145" i="1"/>
  <c r="B145" i="1"/>
  <c r="F144" i="1"/>
  <c r="B144" i="1"/>
  <c r="F143" i="1"/>
  <c r="B143" i="1"/>
  <c r="F142" i="1"/>
  <c r="B142" i="1"/>
  <c r="F141" i="1"/>
  <c r="B141" i="1"/>
  <c r="F140" i="1"/>
  <c r="B140" i="1"/>
  <c r="F139" i="1"/>
  <c r="B139" i="1"/>
  <c r="F138" i="1"/>
  <c r="B138" i="1"/>
  <c r="F137" i="1"/>
  <c r="B137" i="1"/>
  <c r="F136" i="1"/>
  <c r="B136" i="1"/>
  <c r="F135" i="1"/>
  <c r="B135" i="1"/>
  <c r="F134" i="1"/>
  <c r="B134" i="1"/>
  <c r="F133" i="1"/>
  <c r="B133" i="1"/>
  <c r="F132" i="1"/>
  <c r="B132" i="1"/>
  <c r="F131" i="1"/>
  <c r="B131" i="1"/>
  <c r="F130" i="1"/>
  <c r="B130" i="1"/>
  <c r="F129" i="1"/>
  <c r="B129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B270" i="1"/>
  <c r="B269" i="1"/>
  <c r="B268" i="1"/>
  <c r="B267" i="1"/>
  <c r="B266" i="1"/>
  <c r="B265" i="1"/>
  <c r="B264" i="1"/>
  <c r="B263" i="1"/>
  <c r="A266" i="1"/>
  <c r="A267" i="1"/>
  <c r="A268" i="1" s="1"/>
  <c r="A269" i="1" s="1"/>
  <c r="A270" i="1" s="1"/>
  <c r="A263" i="1"/>
  <c r="A264" i="1" s="1"/>
  <c r="A265" i="1" s="1"/>
  <c r="B262" i="1"/>
  <c r="B261" i="1"/>
  <c r="B260" i="1"/>
  <c r="B259" i="1"/>
  <c r="B258" i="1"/>
  <c r="B257" i="1"/>
  <c r="B256" i="1"/>
  <c r="B255" i="1"/>
  <c r="B254" i="1"/>
  <c r="B253" i="1"/>
  <c r="B252" i="1"/>
  <c r="B251" i="1"/>
  <c r="E107" i="1"/>
  <c r="C114" i="5"/>
  <c r="C115" i="5" s="1"/>
  <c r="K93" i="1"/>
  <c r="K90" i="1"/>
  <c r="K89" i="1"/>
  <c r="K88" i="1"/>
  <c r="K87" i="1"/>
  <c r="K86" i="1"/>
  <c r="K85" i="1"/>
  <c r="K83" i="1"/>
  <c r="K82" i="1"/>
  <c r="K81" i="1"/>
  <c r="K79" i="1"/>
  <c r="K78" i="1"/>
  <c r="K77" i="1"/>
  <c r="K74" i="1"/>
  <c r="K73" i="1"/>
  <c r="K72" i="1"/>
  <c r="C59" i="1"/>
  <c r="G60" i="1"/>
  <c r="E43" i="1" l="1"/>
  <c r="A253" i="1" l="1"/>
  <c r="A254" i="1" s="1"/>
  <c r="A255" i="1" s="1"/>
  <c r="A256" i="1" s="1"/>
  <c r="A257" i="1" s="1"/>
  <c r="A258" i="1" s="1"/>
  <c r="A259" i="1" s="1"/>
  <c r="A260" i="1" s="1"/>
  <c r="A261" i="1" s="1"/>
  <c r="A262" i="1" s="1"/>
  <c r="A252" i="1"/>
  <c r="I298" i="1" l="1"/>
  <c r="I297" i="1"/>
  <c r="I296" i="1"/>
  <c r="I295" i="1"/>
  <c r="I294" i="1"/>
  <c r="I293" i="1"/>
  <c r="I292" i="1"/>
  <c r="I291" i="1"/>
  <c r="A133" i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132" i="1"/>
  <c r="J107" i="1" l="1"/>
  <c r="I107" i="1"/>
  <c r="H107" i="1"/>
  <c r="G107" i="1"/>
  <c r="F107" i="1"/>
  <c r="E105" i="1" l="1"/>
  <c r="J105" i="1"/>
  <c r="I105" i="1"/>
  <c r="H105" i="1"/>
  <c r="G105" i="1"/>
  <c r="F105" i="1"/>
  <c r="K107" i="1"/>
  <c r="K106" i="1"/>
  <c r="K103" i="1"/>
  <c r="K102" i="1"/>
  <c r="K101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K105" i="1" l="1"/>
</calcChain>
</file>

<file path=xl/sharedStrings.xml><?xml version="1.0" encoding="utf-8"?>
<sst xmlns="http://schemas.openxmlformats.org/spreadsheetml/2006/main" count="526" uniqueCount="313">
  <si>
    <t>Информация о деятельности управляющей организации за отчетный период</t>
  </si>
  <si>
    <t>(указывается полное фирменное наименование управляющей организации)</t>
  </si>
  <si>
    <t>Общество с ограниченной ответственностью "Пригорск"</t>
  </si>
  <si>
    <t>по управлению многоквартирным домом</t>
  </si>
  <si>
    <t>(указывается полный адрес дома)</t>
  </si>
  <si>
    <t>Отчет ООО "Пригорск" перед собственниками помещений в МКД 
о выполнении договора управления за отчетный период 
с 17.05.2017 по 31.12.2017г.</t>
  </si>
  <si>
    <t>г.</t>
  </si>
  <si>
    <t>г.     по</t>
  </si>
  <si>
    <t>за период:   с</t>
  </si>
  <si>
    <t>Место нахождения управляющей организации:</t>
  </si>
  <si>
    <t>655156, Респ Хакасия, рп Пригорск, г Черногорск, д. 6Б</t>
  </si>
  <si>
    <t>Наименование должности руководителя управляющей организации:</t>
  </si>
  <si>
    <t>(подпись, ФИО, М.П.)</t>
  </si>
  <si>
    <t>Директор Закиров Равиль Салихзянович</t>
  </si>
  <si>
    <t>Дата:</t>
  </si>
  <si>
    <t>Контактное лицо:</t>
  </si>
  <si>
    <t>(указывается должность, ФИО контактного лица)</t>
  </si>
  <si>
    <t>Телефон:</t>
  </si>
  <si>
    <t>Факс:</t>
  </si>
  <si>
    <t>Адрес электронной почты:</t>
  </si>
  <si>
    <t>8-909-524-1737</t>
  </si>
  <si>
    <t>-</t>
  </si>
  <si>
    <t>zakirov64@yandex.ru</t>
  </si>
  <si>
    <t>Адрес страницы в сети Интернет, используемой для раскрытия информации:</t>
  </si>
  <si>
    <t>www.oooprigorsk.ru</t>
  </si>
  <si>
    <t>Сведения о государственной регистрации управляющей организации в качестве юридического лица:</t>
  </si>
  <si>
    <t>регистрационный № 1171901000248, выдан 19.01.2017 года, Межрайонной ИФНС России №3 по РХ</t>
  </si>
  <si>
    <t>Раздел I. Общие сведения о многоквартирном доме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</si>
  <si>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</si>
  <si>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</si>
  <si>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</si>
  <si>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</si>
  <si>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</si>
  <si>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</si>
  <si>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</si>
  <si>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</si>
  <si>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</si>
  <si>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</si>
  <si>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</si>
  <si>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</si>
  <si>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Адрес многоквартирного дома:</t>
  </si>
  <si>
    <t>Кадастровый номер многоквартирного дома:</t>
  </si>
  <si>
    <t>Серия, тип постройки:</t>
  </si>
  <si>
    <t>Многоквартирный</t>
  </si>
  <si>
    <t>Год постройки:</t>
  </si>
  <si>
    <t>Степень износа по данным государственного технического учета:</t>
  </si>
  <si>
    <t>Степень фактического износа:</t>
  </si>
  <si>
    <t>Год последнего комплексного капитального ремонта:</t>
  </si>
  <si>
    <t>Год последнего частичного капитального ремонта (с указанием участков кап. ремонта):</t>
  </si>
  <si>
    <t>Реквизиты правового акта о признании МКД аварийным и подлежащм сносу:</t>
  </si>
  <si>
    <t>Количество этажей:</t>
  </si>
  <si>
    <t>Наличие подвала (кв.м.):</t>
  </si>
  <si>
    <t>Наличие цокольного этажа (да/нет):</t>
  </si>
  <si>
    <t>13.</t>
  </si>
  <si>
    <t>14.</t>
  </si>
  <si>
    <t>Количество нежилых помещений, невходящих в состав общего имущества (шт.):</t>
  </si>
  <si>
    <t>Количество квартир (шт.):</t>
  </si>
  <si>
    <t>15.</t>
  </si>
  <si>
    <t>16.</t>
  </si>
  <si>
    <t>17.</t>
  </si>
  <si>
    <t>18.</t>
  </si>
  <si>
    <t>19.</t>
  </si>
  <si>
    <t>20.</t>
  </si>
  <si>
    <t>21.</t>
  </si>
  <si>
    <t>Строительный объем (куб.м.):</t>
  </si>
  <si>
    <t>нет</t>
  </si>
  <si>
    <t>Площадь:</t>
  </si>
  <si>
    <t>а)</t>
  </si>
  <si>
    <t>б)</t>
  </si>
  <si>
    <t>в)</t>
  </si>
  <si>
    <t>жилых помещений (общая площадь квартир) (кв.м.):</t>
  </si>
  <si>
    <t>нежилых помещений (общая площадь нежилых помещений: цоколь, пристрой, встроенное нежилое</t>
  </si>
  <si>
    <t>помещение) (кв.м.):</t>
  </si>
  <si>
    <t>помещений общего пользования (подвал, технический этаж, чердак, лестницы, коридоры и т.д.)</t>
  </si>
  <si>
    <t>(кв.м.):</t>
  </si>
  <si>
    <t>Площадь лестниц, включая коридоры (кв.м.):</t>
  </si>
  <si>
    <t>Уборочная площадь лестниц, лифтов (лестничные марши, лестничные площадки, коридоры, лиф-</t>
  </si>
  <si>
    <t>товые кабины) (кв.м.):</t>
  </si>
  <si>
    <t>Уборочная площадь других помещений общего пользования (технические этажи, чердаки, техни-</t>
  </si>
  <si>
    <t>ческие подвалы и т.п.) (кв.м.):</t>
  </si>
  <si>
    <t>Площадь земельного участка, входящего в состав общего имущества многоквартирного дома (кв.м.):</t>
  </si>
  <si>
    <t>Кадастровый номер земельного участка:</t>
  </si>
  <si>
    <t>Раздел II. Техническое состояние многоквартирного дома</t>
  </si>
  <si>
    <t>№ п/п</t>
  </si>
  <si>
    <t>Наименование конструктивного элемента</t>
  </si>
  <si>
    <t>Описание элемента (материал, отделка и пр.)</t>
  </si>
  <si>
    <t>Техническое состояние</t>
  </si>
  <si>
    <t>% износа</t>
  </si>
  <si>
    <t>Фундамент, цоколь</t>
  </si>
  <si>
    <t>Блоки железнобетонные</t>
  </si>
  <si>
    <t>Наружные стены</t>
  </si>
  <si>
    <t>Панели железобетонные</t>
  </si>
  <si>
    <t>Внутренные стены</t>
  </si>
  <si>
    <t>Крыльцо, лестницы</t>
  </si>
  <si>
    <t>Балконы</t>
  </si>
  <si>
    <t>Перекрытия</t>
  </si>
  <si>
    <t>Плиты железобетонные</t>
  </si>
  <si>
    <t>Крыша, кровля</t>
  </si>
  <si>
    <t>Мягкая кровля</t>
  </si>
  <si>
    <t>Полы</t>
  </si>
  <si>
    <t>Проемы</t>
  </si>
  <si>
    <t>Окна</t>
  </si>
  <si>
    <t>Двери</t>
  </si>
  <si>
    <t>Отделка внутренняя</t>
  </si>
  <si>
    <t>Отделка наружная</t>
  </si>
  <si>
    <t>Холодное водоснабжение</t>
  </si>
  <si>
    <t>Горячее водснабжение</t>
  </si>
  <si>
    <t>Отопление</t>
  </si>
  <si>
    <t>Водоотведение</t>
  </si>
  <si>
    <t>Электроснабжение</t>
  </si>
  <si>
    <t>Мусоропровод</t>
  </si>
  <si>
    <t>Лифт</t>
  </si>
  <si>
    <t>Вентиляция</t>
  </si>
  <si>
    <t>Иные элементы (при наличии)</t>
  </si>
  <si>
    <t>Половая рейка, линолиум</t>
  </si>
  <si>
    <t>Двойные створные</t>
  </si>
  <si>
    <t>Простые</t>
  </si>
  <si>
    <t>Затирка, оклейка обоями</t>
  </si>
  <si>
    <t>Да</t>
  </si>
  <si>
    <t>Газоснабжение (Эл. Плиты)</t>
  </si>
  <si>
    <t>Раздел III. Сведения о деятельности управляющей организации 
за отчетный период</t>
  </si>
  <si>
    <t>Сумма ср-в за отчетный период (руб.)</t>
  </si>
  <si>
    <t>Содержание жилья</t>
  </si>
  <si>
    <t>Всего</t>
  </si>
  <si>
    <t>Вывоз и захоронение ТБО</t>
  </si>
  <si>
    <t>ОДН на СОИ по холодному водоснабжению</t>
  </si>
  <si>
    <t>ОДН на СОИ по горячему водоснабжению</t>
  </si>
  <si>
    <t>ОДН на СОИ по электроснабжению</t>
  </si>
  <si>
    <t>Начислено</t>
  </si>
  <si>
    <t>Оплачено</t>
  </si>
  <si>
    <t>Задолженность на конец года</t>
  </si>
  <si>
    <t>Оказано услуг/работ</t>
  </si>
  <si>
    <t>Остаток на конец года</t>
  </si>
  <si>
    <t>Другие услуги (при наличии)</t>
  </si>
  <si>
    <t>Задолженность на начало года</t>
  </si>
  <si>
    <t>1. Сведения об оказании услуг по обеспечению поставки в многоквартирный дом коммунальных ресурсов с указанием ресурсоснабжающих организаций и реквизитов заключенных с ними договоров:</t>
  </si>
  <si>
    <t>Наименование услуги</t>
  </si>
  <si>
    <t>Наименование ресурсоснабжающей организации</t>
  </si>
  <si>
    <t>Реквизиты договора и срок его действия</t>
  </si>
  <si>
    <t>2. Сведения о расторгнутых за отчетный период договорах управления с указанием причины расторжения:</t>
  </si>
  <si>
    <t>Реквизиты договора</t>
  </si>
  <si>
    <t>Дата расторжения</t>
  </si>
  <si>
    <t>Основание расторжения</t>
  </si>
  <si>
    <t>3. Сведения о предпринятых за отчетный период мерах, направленных на снижение стоимости выполняемых работ / оказываемых услуг с указанием сведений о достигнутом эффекте:</t>
  </si>
  <si>
    <t>Наименование предпринятой меры</t>
  </si>
  <si>
    <t>Средства, затраченные на мероприятия</t>
  </si>
  <si>
    <t>Достигнутый эффект</t>
  </si>
  <si>
    <t>4. Сведения о выполненных работах / оказанных услугах по содержанию и ремонту общего имущества в МКД:</t>
  </si>
  <si>
    <t>Наименование работы / услуги</t>
  </si>
  <si>
    <t>Содержание мероприятия</t>
  </si>
  <si>
    <t>Сведения о движении денежных средств по многоквартирному дому за отчетный период:</t>
  </si>
  <si>
    <t>5. Проведенные за отчетный период мероприятия, направленные на повышение энергетической эффективности многоквартирного дома:</t>
  </si>
  <si>
    <t>Наименование мероприятия</t>
  </si>
  <si>
    <t>Достигнутый или прогнозируемый эффект</t>
  </si>
  <si>
    <t>6. Проведенные за отчетный период мероприятия, направленные на подготовку общего имущества собственников помещений к сезонной эксплуатации:</t>
  </si>
  <si>
    <t>7. Сведения о проведенных управляющей организацией контрольных мероприятиях, осуществленных с целью проверки состояния общего имущества:</t>
  </si>
  <si>
    <t>Вид проведенного контрольного мероприятия</t>
  </si>
  <si>
    <t>Дата проведения</t>
  </si>
  <si>
    <t>Итоги проведения контрольного мероприятия</t>
  </si>
  <si>
    <t>8.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</si>
  <si>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</si>
  <si>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Учитываемый ресурс</t>
  </si>
  <si>
    <t>Показания</t>
  </si>
  <si>
    <t>Планируемые мероприятия</t>
  </si>
  <si>
    <t>9. Сведения о ведении и хранении технической документации на многоквартирный дом:</t>
  </si>
  <si>
    <t>Наименование документа</t>
  </si>
  <si>
    <t>10. Сведения о предоставлении собственникам помещений в многоквартирном доме отчетов о деятельности управляющей организации:</t>
  </si>
  <si>
    <t>Вид отчета</t>
  </si>
  <si>
    <t>Дата составления</t>
  </si>
  <si>
    <t>Способ предоставления собственникам</t>
  </si>
  <si>
    <t>Дата предоставления</t>
  </si>
  <si>
    <t>Раздел IV. Иные сведения о деятельности управляющей организации 
за отчетный период</t>
  </si>
  <si>
    <t>1. Сведения о привлечении управляющей организации к административной ответственности за отчетный период:</t>
  </si>
  <si>
    <t>Дата привлечения</t>
  </si>
  <si>
    <t>Мероприятия, направленные на устранение нарушения</t>
  </si>
  <si>
    <t>2. Сведения о заявлениях, обращениях и жалобах, поступивших от собственников помещений в многоквартирном доме за отчетный период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</si>
  <si>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</si>
  <si>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</si>
  <si>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</si>
  <si>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</si>
  <si>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удовлетворительное</t>
  </si>
  <si>
    <t>ГУП РХ "Хакресводоканал"</t>
  </si>
  <si>
    <t>АО "Хакасэнергосбыт"</t>
  </si>
  <si>
    <t>897/Ч/в от 29.05.2017г.</t>
  </si>
  <si>
    <t>ООО "Хакасский ТеплоЭнергоКомплекс"</t>
  </si>
  <si>
    <t>1895 от 15.05.2017г.</t>
  </si>
  <si>
    <t>34340 от 15.05.2017г.</t>
  </si>
  <si>
    <t>Уборка подвальных помещений</t>
  </si>
  <si>
    <t>Промывка системы отопления</t>
  </si>
  <si>
    <t>Ревизия этажных щитов</t>
  </si>
  <si>
    <t>Очистка надподъездных козырьков и чистка подвалов</t>
  </si>
  <si>
    <t>Смена эл.лампочек в местах общего пользования</t>
  </si>
  <si>
    <r>
      <t>Смена стекол толщиной 2-3 мм на штапиках по замазке: в деревянных переплетах при площади стекла до 0,5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(этаж 1)</t>
    </r>
  </si>
  <si>
    <t>Этаж 1 – закладка подъездной фрамуги кирпичом (кирпич на ребро) (22 шт.)</t>
  </si>
  <si>
    <t>Смена задвижек диаметром: 80 мм (узел отопления)</t>
  </si>
  <si>
    <r>
      <t>Покраска труб розлива S=5,46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</si>
  <si>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Демонтаж ПРЭМа теплового узла, монтаж вставки Д=50, L=15 см. (2 шт.)</t>
  </si>
  <si>
    <t>Гидравлические испытания системы отопления при Р=6 кг/кв.см.</t>
  </si>
  <si>
    <t>Акт выполненных работ за май 2017 года</t>
  </si>
  <si>
    <t>Акт выполненных работ за июнь 2017 года</t>
  </si>
  <si>
    <t>Акт выполненных работ за июль 2017 года</t>
  </si>
  <si>
    <t>Акт выполненных работ за август 2017 года</t>
  </si>
  <si>
    <t>Акт выполненных работ за сентябрь 2017 года</t>
  </si>
  <si>
    <t>Акт выполненных работ за октябрь 2017 года</t>
  </si>
  <si>
    <t>Акт выполненных работ за ноябрь 2017 года</t>
  </si>
  <si>
    <t>Акт выполненных работ за декабрь 2017 года</t>
  </si>
  <si>
    <t>Содержание и текущее обслуживание общего имущества в МКД</t>
  </si>
  <si>
    <t>х</t>
  </si>
  <si>
    <t>Всего по содержанию и текущему обслуживанию общего имущества МКД:</t>
  </si>
  <si>
    <r>
      <t xml:space="preserve">Вид административного правонарушения </t>
    </r>
    <r>
      <rPr>
        <b/>
        <sz val="10"/>
        <color theme="1"/>
        <rFont val="Times New Roman"/>
        <family val="1"/>
        <charset val="204"/>
      </rPr>
      <t>(ст. КоАП РФ)</t>
    </r>
  </si>
  <si>
    <r>
      <t xml:space="preserve">Количество приборов 
</t>
    </r>
    <r>
      <rPr>
        <b/>
        <sz val="8"/>
        <color theme="1"/>
        <rFont val="Times New Roman"/>
        <family val="1"/>
        <charset val="204"/>
      </rPr>
      <t>(с детализацией по видам)</t>
    </r>
  </si>
  <si>
    <t>Замена эл. Ламп накаливания в МОП на энергосберегающие</t>
  </si>
  <si>
    <t>Мероприятия по подготовке к ОЗП 
2017-2018гг</t>
  </si>
  <si>
    <t>655162, Хакасия Респ., г. Черногорск, рп. Пригорск, д. 1</t>
  </si>
  <si>
    <t>19:02:010801:496</t>
  </si>
  <si>
    <t>Установка перил в подъезде № 2</t>
  </si>
  <si>
    <t>Прочистка канализации бл. 2,3,5,6</t>
  </si>
  <si>
    <t>Смена участка канализационного стояка</t>
  </si>
  <si>
    <t>Ревизия и подключения поливочных кранов Ду-15 (в кол-ве 6 шт.)</t>
  </si>
  <si>
    <t>Обрезка деревьев, кустов растущих из под отмосток, фундаментов (д. 6-8 см) - 6 шт.</t>
  </si>
  <si>
    <t>Прочистка ливневой канализацииз 6 м., уборка (подметание) кровли</t>
  </si>
  <si>
    <t>Изготовление и установка хомута на стояке ГВС Ду-25 (1 шт.) - кв № 45</t>
  </si>
  <si>
    <t>Остекление подъездной фрамуги 72х38 см.</t>
  </si>
  <si>
    <t>Прочистка канализации 4 м.</t>
  </si>
  <si>
    <t>Установка подъездного выключателя</t>
  </si>
  <si>
    <t>Ремонт скамейки - подъезд № 5</t>
  </si>
  <si>
    <t>Прочистка канализации 6 м., блок 6</t>
  </si>
  <si>
    <t>Уплотнение раструба ливневой канализации в перекрытии</t>
  </si>
  <si>
    <t>Прочистка канализации 14 м. блок 1,4</t>
  </si>
  <si>
    <t>Окос травы придомовой территории 1024 кв.м.</t>
  </si>
  <si>
    <t>Изготовление и установка хомута  д 76 мм (1 шт.) - блок 6</t>
  </si>
  <si>
    <t>Текущий ремонт карусели, установка сидений</t>
  </si>
  <si>
    <t>Изготовление и установка хомута Д.40 (2 шт.) на систему отопления _ Блок 4</t>
  </si>
  <si>
    <t>Текущий ремонт надболконного козырька – кв.29</t>
  </si>
  <si>
    <t>Изготовление и установка хомута Д.32 (1 шт.) на систему отопления _ Блок 4</t>
  </si>
  <si>
    <t>Замена стояков отопления – кв.34</t>
  </si>
  <si>
    <t>Ликвидация порыва на системе отопления – Блок 2</t>
  </si>
  <si>
    <t>Текущий ремонт кровли – кв. 90 (спальня)</t>
  </si>
  <si>
    <t>Замена задвижек на теплоузле – Блок 1</t>
  </si>
  <si>
    <t>Текущий ремонт кровли, ливневка раструб – кв. 60</t>
  </si>
  <si>
    <t>Текущий ремонт кровли, ливневка раструб – кв. 90</t>
  </si>
  <si>
    <t>Ликвидация порыва на системе ХВС – Подъезд 6</t>
  </si>
  <si>
    <t>Текущий ремонт перил – Подъезд 1</t>
  </si>
  <si>
    <t>Замена розлива (д. 50)</t>
  </si>
  <si>
    <t>Замена сборок (Д.25)</t>
  </si>
  <si>
    <t>Прочистка канализации (11 м.) – Блок 1</t>
  </si>
  <si>
    <t>Замена стояка канализации – кв. 41,44</t>
  </si>
  <si>
    <t>Изготовление и установка хомута на отопление- Блок 4</t>
  </si>
  <si>
    <t>Замена вышедших из строя задвижек – 4 блок</t>
  </si>
  <si>
    <t>Замена стояка (розлива) системы отопления –Блок 5</t>
  </si>
  <si>
    <t>Замена узла отопления – Блок 5</t>
  </si>
  <si>
    <t>Текущий ремонт кровли (примыкания вентшахты и ливневки) – кв. 58</t>
  </si>
  <si>
    <t>Текущий ремонт (оклеивание) кровли у 2х ливневок – кв.79</t>
  </si>
  <si>
    <t>Прочистка системы канализации – Блок 3</t>
  </si>
  <si>
    <t>Текущий ремонт примыкания вентиляции – кв. 107</t>
  </si>
  <si>
    <t>Текущий ремонт примыкания вентиляции – кв. 89</t>
  </si>
  <si>
    <t>Установка заглушек на стояки сис-мы отопления</t>
  </si>
  <si>
    <t>Замены стояка (розлива) системы отопления – блок 2</t>
  </si>
  <si>
    <t>Смена сборки</t>
  </si>
  <si>
    <t>Ревизия задвижек со снятием – блок 5</t>
  </si>
  <si>
    <t>Вырубка кустарников из под фундамента и отмостки дома</t>
  </si>
  <si>
    <t>Установка чердачного люка с установкой замочных петель</t>
  </si>
  <si>
    <t>Подъ.8,9-замена э.вставки</t>
  </si>
  <si>
    <t>Ремонт входной двери в подвал</t>
  </si>
  <si>
    <t>Подъ.11-смена лампы на светильнике «кобра»</t>
  </si>
  <si>
    <t>Установка подвальных продухов</t>
  </si>
  <si>
    <t>Блок 5-смена заглушек, сборок</t>
  </si>
  <si>
    <t>Блок 5-прочистка канализации</t>
  </si>
  <si>
    <t>Блок 3-прочистка канализации</t>
  </si>
  <si>
    <t>Ремонт лавочки во дворе</t>
  </si>
  <si>
    <t>Блок 2-замена резьбы, заварка 2-х свищей</t>
  </si>
  <si>
    <t>Блок 6-прочистка канализации</t>
  </si>
  <si>
    <t>Блок 2-смена заглушек</t>
  </si>
  <si>
    <t>кв. 101-105 -замена участка стояка ХВС</t>
  </si>
  <si>
    <t>кв.93-смена стояка отопления,демонтаж конвектора- «комфорт № 10»</t>
  </si>
  <si>
    <t>Блок 2-смена сгона на стояке отопления</t>
  </si>
  <si>
    <t>Блок 4-смена заглушек</t>
  </si>
  <si>
    <t>кв.101-смена участка стояка   канализ.стояка</t>
  </si>
  <si>
    <t>кв.62-удаление воздуха с системы отопления</t>
  </si>
  <si>
    <t>кв.139-текущий ремонт кровли</t>
  </si>
  <si>
    <t>кв.168- текущий ремонт кровли</t>
  </si>
  <si>
    <t>кв.45-замена участка стояка гвс</t>
  </si>
  <si>
    <t>Подъ.1,5,6,7-установка пружин на подъездные двери</t>
  </si>
  <si>
    <t>Блок 1-прочистка канализации</t>
  </si>
  <si>
    <t>Подъ.9-замена эл.патрона</t>
  </si>
  <si>
    <t>Блок 6-замена сборки ГВС</t>
  </si>
  <si>
    <t>Подъ.2,3,8-закрытие подвального продуха</t>
  </si>
  <si>
    <t>кв.46-продувка стояка п/сушителя, врезка резьбы на сбросник</t>
  </si>
  <si>
    <t>Блок 2-изготовление и установка хомута на отоплении</t>
  </si>
  <si>
    <t>Подъезд 8 закрытие подвального продуха</t>
  </si>
  <si>
    <t>кв.33- продувка стояка полотенцесушителя</t>
  </si>
  <si>
    <t>Подъезд 10 закрытие подвального продуха</t>
  </si>
  <si>
    <t>Подъезд 9-прокладка провода</t>
  </si>
  <si>
    <t>Очистка канализационной сети: внутренней (10 м.)</t>
  </si>
  <si>
    <t>Очистка канализационной сети: внутренней (9 м.)</t>
  </si>
  <si>
    <t>Очистка канализационной сети: внутренней 8 м. (блок 2)</t>
  </si>
  <si>
    <t>Изготовление и установка хомута на трубу (ГВС) Д=32мм (1 шт.) (блок 3)</t>
  </si>
  <si>
    <t>Изготовление и установка хомута на розливе системы отопления Д=76мм (1 шт.) (блок 3)</t>
  </si>
  <si>
    <t>Очистка канализационной сети: внутренней 8 м. (блок 6)</t>
  </si>
  <si>
    <t>Очистка канализационной сети: внутренней 8 м. (блок 3)</t>
  </si>
  <si>
    <t>Изготовление и установка хомута на трубу (конвектор подъездного отопления) Д=20мм (1 шт.)  (подъезд 6)</t>
  </si>
  <si>
    <t>Очистка канализационной сети: внутренней 9 м. (блок 2)</t>
  </si>
  <si>
    <t>Изготовление и установка хомута на розливе системы отопления Д=32 мм (1 шт.) (блок 2)</t>
  </si>
  <si>
    <t>Изготовление и установка хомута на розливе системы отопления Д=32 мм (1 шт.) (блок 6)</t>
  </si>
  <si>
    <t>Замена дроссельной шайбы на тепловом узле, Д=50мм (1 шт.) (блок 6)</t>
  </si>
  <si>
    <r>
      <t>Остекление подъездной фрамуги S=0,29м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(стекло 3мм (62х47см))</t>
    </r>
  </si>
  <si>
    <t>Очистка канализационной сети: внутренней 7 м. (блок 1)</t>
  </si>
  <si>
    <t>Смена стояка полотенцесушителя 2,5м. Ду-20 - кв. № 151-154</t>
  </si>
  <si>
    <t>Текущий ремонт межпанельных швов МКД (кв.   90 – 9,5 м/п; кв. 109 – 5,2 м/п; кв. 156 – 3,5 м/п; кв. 159 – 3,5 м/п)</t>
  </si>
  <si>
    <t>проверка</t>
  </si>
  <si>
    <t>Технический паспорт на дом 1 рп. Пригорск</t>
  </si>
  <si>
    <r>
      <t>"_</t>
    </r>
    <r>
      <rPr>
        <u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_" ___</t>
    </r>
    <r>
      <rPr>
        <u/>
        <sz val="12"/>
        <color theme="1"/>
        <rFont val="Times New Roman"/>
        <family val="1"/>
        <charset val="204"/>
      </rPr>
      <t>марта</t>
    </r>
    <r>
      <rPr>
        <sz val="12"/>
        <color theme="1"/>
        <rFont val="Times New Roman"/>
        <family val="1"/>
        <charset val="204"/>
      </rPr>
      <t>___ 2018 года</t>
    </r>
  </si>
  <si>
    <t>оригинал передан старшему по дому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</si>
</sst>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;\-"/>
    <numFmt numFmtId="165" formatCode="#,##0.00;[Red]\-#,##0.00;\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9"/>
      <name val="Arial"/>
      <family val="2"/>
      <charset val="1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16" fillId="0" borderId="0"/>
  </cellStyleXfs>
  <cellXfs count="171">
    <xf numFmtId="0" fontId="0" fillId="0" borderId="0" xfId="0"/>
    <xf numFmtId="0" fontId="3" fillId="0" borderId="0" xfId="0" applyFont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vertical="center"/>
    </xf>
    <xf numFmtId="165" fontId="12" fillId="0" borderId="6" xfId="0" applyNumberFormat="1" applyFont="1" applyBorder="1" applyAlignment="1">
      <alignment vertical="center"/>
    </xf>
    <xf numFmtId="165" fontId="12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5" xfId="4" applyFont="1" applyBorder="1" applyAlignment="1">
      <alignment horizontal="center" vertical="center"/>
    </xf>
    <xf numFmtId="9" fontId="4" fillId="0" borderId="6" xfId="4" applyFont="1" applyBorder="1" applyAlignment="1">
      <alignment horizontal="center" vertical="center"/>
    </xf>
    <xf numFmtId="9" fontId="4" fillId="0" borderId="7" xfId="4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7" fillId="0" borderId="0" xfId="5" applyNumberFormat="1" applyFont="1" applyBorder="1" applyAlignment="1">
      <alignment horizontal="left" vertical="top" wrapText="1" indent="2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/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justify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justify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justify" vertical="center" wrapText="1"/>
    </xf>
    <xf numFmtId="0" fontId="3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65" fontId="18" fillId="0" borderId="28" xfId="0" applyNumberFormat="1" applyFont="1" applyBorder="1" applyAlignment="1">
      <alignment horizontal="right" vertical="center" wrapText="1"/>
    </xf>
    <xf numFmtId="165" fontId="18" fillId="3" borderId="28" xfId="0" applyNumberFormat="1" applyFont="1" applyFill="1" applyBorder="1" applyAlignment="1">
      <alignment horizontal="right" vertical="center" wrapText="1"/>
    </xf>
    <xf numFmtId="165" fontId="18" fillId="0" borderId="26" xfId="0" applyNumberFormat="1" applyFont="1" applyBorder="1" applyAlignment="1">
      <alignment horizontal="right" vertical="center" wrapText="1"/>
    </xf>
    <xf numFmtId="165" fontId="18" fillId="2" borderId="28" xfId="0" applyNumberFormat="1" applyFont="1" applyFill="1" applyBorder="1" applyAlignment="1">
      <alignment horizontal="right" vertical="center" wrapText="1"/>
    </xf>
    <xf numFmtId="165" fontId="18" fillId="0" borderId="3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wrapText="1" indent="1"/>
    </xf>
    <xf numFmtId="0" fontId="1" fillId="0" borderId="0" xfId="0" applyFont="1" applyAlignment="1">
      <alignment vertical="center"/>
    </xf>
    <xf numFmtId="0" fontId="0" fillId="0" borderId="0" xfId="0" applyAlignment="1"/>
    <xf numFmtId="0" fontId="3" fillId="0" borderId="2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165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165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indent="2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9" fontId="4" fillId="0" borderId="1" xfId="4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6">
    <cellStyle name="Гиперссылка" xfId="1" builtinId="8"/>
    <cellStyle name="Гиперссылка 2" xfId="3"/>
    <cellStyle name="Обычный" xfId="0" builtinId="0"/>
    <cellStyle name="Обычный 2" xfId="2"/>
    <cellStyle name="Обычный_Ежегодный отчет" xfId="5"/>
    <cellStyle name="Процентный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Desktop/&#1055;&#1088;&#1080;&#1075;&#1086;&#1088;&#1089;&#1082;%20&#1054;&#1054;&#1054;_&#1090;&#1072;&#1088;&#1080;&#1092;%202017/&#1047;&#1072;&#1076;&#1086;&#1083;&#1078;&#1077;&#1085;&#1085;&#1086;&#1089;&#1090;&#1100;%20&#1079;&#1072;%20&#1089;&#1086;&#1076;&#1077;&#1088;&#1078;&#1072;&#1085;&#1080;&#1077;%20&#1046;&#1060;/&#1044;&#1054;&#1052;%201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2">
          <cell r="N182">
            <v>672695.46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ooprigorsk.ru/" TargetMode="External"/><Relationship Id="rId1" Type="http://schemas.openxmlformats.org/officeDocument/2006/relationships/hyperlink" Target="mailto:zakirov64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2"/>
  <sheetViews>
    <sheetView showGridLines="0" tabSelected="1" view="pageBreakPreview" topLeftCell="A283" zoomScale="90" zoomScaleNormal="100" zoomScaleSheetLayoutView="90" workbookViewId="0">
      <selection activeCell="N289" sqref="N289"/>
    </sheetView>
  </sheetViews>
  <sheetFormatPr defaultRowHeight="15" outlineLevelRow="1" x14ac:dyDescent="0.25"/>
  <cols>
    <col min="1" max="1" width="7" style="1" customWidth="1"/>
    <col min="2" max="2" width="9.140625" style="1"/>
    <col min="3" max="3" width="11.85546875" style="1" customWidth="1"/>
    <col min="4" max="4" width="10.85546875" style="1" customWidth="1"/>
    <col min="5" max="5" width="11.5703125" style="1" customWidth="1"/>
    <col min="6" max="10" width="9.5703125" style="1" customWidth="1"/>
    <col min="11" max="11" width="11.42578125" style="1" customWidth="1"/>
    <col min="12" max="16384" width="9.140625" style="1"/>
  </cols>
  <sheetData>
    <row r="2" spans="1:11" ht="63" customHeight="1" x14ac:dyDescent="0.25">
      <c r="A2" s="154" t="s">
        <v>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4" spans="1:11" ht="18.75" x14ac:dyDescent="0.25">
      <c r="A4" s="145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0.5" customHeight="1" x14ac:dyDescent="0.25"/>
    <row r="6" spans="1:11" ht="15.75" x14ac:dyDescent="0.25">
      <c r="A6" s="143" t="s">
        <v>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18" x14ac:dyDescent="0.25">
      <c r="A7" s="152" t="s">
        <v>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ht="18.75" x14ac:dyDescent="0.25">
      <c r="A8" s="145" t="s">
        <v>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1:11" ht="10.5" customHeight="1" x14ac:dyDescent="0.25"/>
    <row r="10" spans="1:11" ht="15.75" x14ac:dyDescent="0.25">
      <c r="A10" s="143" t="s">
        <v>213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</row>
    <row r="11" spans="1:11" ht="18" x14ac:dyDescent="0.25">
      <c r="A11" s="152" t="s">
        <v>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 s="3" customFormat="1" ht="15.75" x14ac:dyDescent="0.25">
      <c r="A12" s="149" t="s">
        <v>8</v>
      </c>
      <c r="B12" s="149"/>
      <c r="C12" s="2">
        <v>42872</v>
      </c>
      <c r="D12" s="3" t="s">
        <v>7</v>
      </c>
      <c r="E12" s="2">
        <v>43100</v>
      </c>
      <c r="F12" s="3" t="s">
        <v>6</v>
      </c>
    </row>
    <row r="14" spans="1:11" ht="15.75" x14ac:dyDescent="0.25">
      <c r="A14" s="149" t="s">
        <v>9</v>
      </c>
      <c r="B14" s="149"/>
      <c r="C14" s="149"/>
      <c r="D14" s="149"/>
      <c r="E14" s="149"/>
      <c r="F14" s="143" t="s">
        <v>10</v>
      </c>
      <c r="G14" s="143"/>
      <c r="H14" s="143"/>
      <c r="I14" s="143"/>
      <c r="J14" s="143"/>
      <c r="K14" s="143"/>
    </row>
    <row r="15" spans="1:11" s="3" customFormat="1" ht="15.75" x14ac:dyDescent="0.25"/>
    <row r="16" spans="1:11" s="3" customFormat="1" ht="15.75" x14ac:dyDescent="0.25">
      <c r="A16" s="149" t="s">
        <v>11</v>
      </c>
      <c r="B16" s="149"/>
      <c r="C16" s="149"/>
      <c r="D16" s="149"/>
      <c r="E16" s="149"/>
      <c r="F16" s="149"/>
      <c r="G16" s="149"/>
      <c r="H16" s="149"/>
      <c r="I16" s="4"/>
      <c r="J16" s="4"/>
      <c r="K16" s="4"/>
    </row>
    <row r="17" spans="1:11" s="3" customFormat="1" ht="10.5" customHeight="1" x14ac:dyDescent="0.25"/>
    <row r="18" spans="1:11" ht="15.75" x14ac:dyDescent="0.25">
      <c r="A18" s="143" t="s">
        <v>13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</row>
    <row r="19" spans="1:11" ht="18" x14ac:dyDescent="0.25">
      <c r="A19" s="152" t="s">
        <v>12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</row>
    <row r="20" spans="1:11" s="3" customFormat="1" ht="15.75" x14ac:dyDescent="0.25">
      <c r="A20" s="4" t="s">
        <v>14</v>
      </c>
      <c r="B20" s="153" t="s">
        <v>311</v>
      </c>
      <c r="C20" s="153"/>
      <c r="D20" s="153"/>
      <c r="E20" s="153"/>
      <c r="F20" s="153"/>
      <c r="G20" s="153"/>
      <c r="H20" s="153"/>
      <c r="I20" s="153"/>
      <c r="J20" s="153"/>
      <c r="K20" s="153"/>
    </row>
    <row r="21" spans="1:11" s="3" customFormat="1" ht="10.5" customHeight="1" x14ac:dyDescent="0.25">
      <c r="A21" s="4"/>
      <c r="B21" s="4"/>
      <c r="C21" s="4"/>
      <c r="D21" s="4"/>
      <c r="E21" s="4"/>
      <c r="F21" s="4"/>
      <c r="G21" s="4"/>
    </row>
    <row r="22" spans="1:11" s="3" customFormat="1" ht="15.75" x14ac:dyDescent="0.25">
      <c r="A22" s="149" t="s">
        <v>15</v>
      </c>
      <c r="B22" s="149"/>
      <c r="C22" s="149"/>
      <c r="D22" s="143" t="s">
        <v>13</v>
      </c>
      <c r="E22" s="143"/>
      <c r="F22" s="143"/>
      <c r="G22" s="143"/>
      <c r="H22" s="143"/>
      <c r="I22" s="143"/>
      <c r="J22" s="143"/>
      <c r="K22" s="143"/>
    </row>
    <row r="23" spans="1:11" s="3" customFormat="1" ht="18.75" x14ac:dyDescent="0.25">
      <c r="D23" s="151" t="s">
        <v>16</v>
      </c>
      <c r="E23" s="151"/>
      <c r="F23" s="151"/>
      <c r="G23" s="151"/>
      <c r="H23" s="151"/>
      <c r="I23" s="151"/>
      <c r="J23" s="151"/>
      <c r="K23" s="151"/>
    </row>
    <row r="24" spans="1:11" s="3" customFormat="1" ht="15.75" x14ac:dyDescent="0.25">
      <c r="A24" s="149" t="s">
        <v>17</v>
      </c>
      <c r="B24" s="149"/>
      <c r="C24" s="149"/>
      <c r="D24" s="143" t="s">
        <v>20</v>
      </c>
      <c r="E24" s="143"/>
      <c r="F24" s="143"/>
      <c r="G24" s="143"/>
      <c r="H24" s="143"/>
      <c r="I24" s="143"/>
      <c r="J24" s="143"/>
      <c r="K24" s="143"/>
    </row>
    <row r="25" spans="1:11" s="3" customFormat="1" ht="10.5" customHeight="1" x14ac:dyDescent="0.25"/>
    <row r="26" spans="1:11" s="3" customFormat="1" ht="15.75" hidden="1" outlineLevel="1" x14ac:dyDescent="0.25">
      <c r="A26" s="149" t="s">
        <v>18</v>
      </c>
      <c r="B26" s="149"/>
      <c r="C26" s="149"/>
      <c r="D26" s="143" t="s">
        <v>21</v>
      </c>
      <c r="E26" s="143"/>
      <c r="F26" s="143"/>
      <c r="G26" s="143"/>
      <c r="H26" s="143"/>
      <c r="I26" s="143"/>
      <c r="J26" s="143"/>
      <c r="K26" s="143"/>
    </row>
    <row r="27" spans="1:11" s="3" customFormat="1" ht="10.5" hidden="1" customHeight="1" outlineLevel="1" x14ac:dyDescent="0.25"/>
    <row r="28" spans="1:11" s="3" customFormat="1" ht="15.75" collapsed="1" x14ac:dyDescent="0.25">
      <c r="A28" s="149" t="s">
        <v>19</v>
      </c>
      <c r="B28" s="149"/>
      <c r="C28" s="149"/>
      <c r="D28" s="150" t="s">
        <v>22</v>
      </c>
      <c r="E28" s="143"/>
      <c r="F28" s="143"/>
      <c r="G28" s="143"/>
      <c r="H28" s="143"/>
      <c r="I28" s="143"/>
      <c r="J28" s="143"/>
      <c r="K28" s="143"/>
    </row>
    <row r="29" spans="1:11" s="3" customFormat="1" ht="10.5" customHeight="1" x14ac:dyDescent="0.25"/>
    <row r="30" spans="1:11" s="3" customFormat="1" ht="15.75" x14ac:dyDescent="0.25">
      <c r="A30" s="149" t="s">
        <v>23</v>
      </c>
      <c r="B30" s="149"/>
      <c r="C30" s="149"/>
      <c r="D30" s="149"/>
      <c r="E30" s="149"/>
      <c r="F30" s="149"/>
      <c r="G30" s="149"/>
      <c r="H30" s="149"/>
      <c r="I30" s="150" t="s">
        <v>24</v>
      </c>
      <c r="J30" s="143"/>
      <c r="K30" s="143"/>
    </row>
    <row r="31" spans="1:11" s="3" customFormat="1" ht="10.5" customHeight="1" x14ac:dyDescent="0.25"/>
    <row r="32" spans="1:11" s="3" customFormat="1" ht="15.75" x14ac:dyDescent="0.25">
      <c r="A32" s="3" t="s">
        <v>25</v>
      </c>
    </row>
    <row r="33" spans="1:11" s="3" customFormat="1" ht="10.5" customHeight="1" x14ac:dyDescent="0.25"/>
    <row r="34" spans="1:11" s="3" customFormat="1" ht="15.75" x14ac:dyDescent="0.25">
      <c r="A34" s="143" t="s">
        <v>26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1" s="3" customFormat="1" ht="10.5" customHeight="1" x14ac:dyDescent="0.25"/>
    <row r="36" spans="1:11" ht="18.75" x14ac:dyDescent="0.25">
      <c r="A36" s="145" t="s">
        <v>27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</row>
    <row r="37" spans="1:11" s="4" customFormat="1" ht="10.5" customHeight="1" x14ac:dyDescent="0.25"/>
    <row r="38" spans="1:11" s="3" customFormat="1" ht="19.5" customHeight="1" x14ac:dyDescent="0.25">
      <c r="A38" s="5" t="s">
        <v>28</v>
      </c>
      <c r="B38" s="149" t="s">
        <v>40</v>
      </c>
      <c r="C38" s="149"/>
      <c r="D38" s="149"/>
      <c r="E38" s="143" t="s">
        <v>213</v>
      </c>
      <c r="F38" s="143"/>
      <c r="G38" s="143"/>
      <c r="H38" s="143"/>
      <c r="I38" s="143"/>
      <c r="J38" s="143"/>
      <c r="K38" s="143"/>
    </row>
    <row r="39" spans="1:11" s="3" customFormat="1" ht="19.5" customHeight="1" x14ac:dyDescent="0.25">
      <c r="A39" s="5" t="s">
        <v>29</v>
      </c>
      <c r="B39" s="3" t="s">
        <v>41</v>
      </c>
      <c r="G39" s="92" t="s">
        <v>214</v>
      </c>
      <c r="H39" s="92"/>
      <c r="I39" s="92"/>
      <c r="J39" s="92"/>
      <c r="K39" s="92"/>
    </row>
    <row r="40" spans="1:11" s="3" customFormat="1" ht="19.5" customHeight="1" x14ac:dyDescent="0.25">
      <c r="A40" s="5" t="s">
        <v>30</v>
      </c>
      <c r="B40" s="3" t="s">
        <v>42</v>
      </c>
      <c r="E40" s="143" t="s">
        <v>43</v>
      </c>
      <c r="F40" s="143"/>
      <c r="G40" s="143"/>
      <c r="H40" s="143"/>
      <c r="I40" s="143"/>
      <c r="J40" s="143"/>
      <c r="K40" s="143"/>
    </row>
    <row r="41" spans="1:11" s="3" customFormat="1" ht="19.5" customHeight="1" x14ac:dyDescent="0.25">
      <c r="A41" s="5" t="s">
        <v>31</v>
      </c>
      <c r="B41" s="3" t="s">
        <v>44</v>
      </c>
      <c r="D41" s="143">
        <v>1988</v>
      </c>
      <c r="E41" s="143"/>
      <c r="F41" s="143"/>
      <c r="G41" s="143"/>
      <c r="H41" s="143"/>
      <c r="I41" s="143"/>
      <c r="J41" s="143"/>
      <c r="K41" s="143"/>
    </row>
    <row r="42" spans="1:11" s="3" customFormat="1" ht="19.5" customHeight="1" x14ac:dyDescent="0.25">
      <c r="A42" s="5" t="s">
        <v>32</v>
      </c>
      <c r="B42" s="3" t="s">
        <v>45</v>
      </c>
      <c r="I42" s="92" t="s">
        <v>21</v>
      </c>
      <c r="J42" s="92"/>
      <c r="K42" s="92"/>
    </row>
    <row r="43" spans="1:11" s="3" customFormat="1" ht="19.5" customHeight="1" x14ac:dyDescent="0.25">
      <c r="A43" s="5" t="s">
        <v>33</v>
      </c>
      <c r="B43" s="3" t="s">
        <v>46</v>
      </c>
      <c r="E43" s="148">
        <f>(2017-1988)*0.8%</f>
        <v>0.23200000000000001</v>
      </c>
      <c r="F43" s="148"/>
      <c r="G43" s="148"/>
      <c r="H43" s="148"/>
      <c r="I43" s="148"/>
      <c r="J43" s="148"/>
      <c r="K43" s="148"/>
    </row>
    <row r="44" spans="1:11" s="3" customFormat="1" ht="19.5" customHeight="1" x14ac:dyDescent="0.25">
      <c r="A44" s="5" t="s">
        <v>34</v>
      </c>
      <c r="B44" s="3" t="s">
        <v>47</v>
      </c>
      <c r="H44" s="92">
        <v>1988</v>
      </c>
      <c r="I44" s="92"/>
      <c r="J44" s="92"/>
      <c r="K44" s="92"/>
    </row>
    <row r="45" spans="1:11" s="3" customFormat="1" ht="19.5" customHeight="1" x14ac:dyDescent="0.25">
      <c r="A45" s="5" t="s">
        <v>35</v>
      </c>
      <c r="B45" s="3" t="s">
        <v>48</v>
      </c>
      <c r="K45" s="6"/>
    </row>
    <row r="46" spans="1:11" s="3" customFormat="1" ht="15.75" x14ac:dyDescent="0.25">
      <c r="A46" s="5"/>
      <c r="B46" s="143"/>
      <c r="C46" s="143"/>
      <c r="D46" s="143"/>
      <c r="E46" s="143"/>
      <c r="F46" s="143"/>
      <c r="G46" s="143"/>
      <c r="H46" s="143"/>
      <c r="I46" s="143"/>
      <c r="J46" s="143"/>
      <c r="K46" s="143"/>
    </row>
    <row r="47" spans="1:11" s="3" customFormat="1" ht="21.75" customHeight="1" x14ac:dyDescent="0.25">
      <c r="A47" s="5" t="s">
        <v>36</v>
      </c>
      <c r="B47" s="3" t="s">
        <v>49</v>
      </c>
      <c r="J47" s="92" t="s">
        <v>21</v>
      </c>
      <c r="K47" s="92"/>
    </row>
    <row r="48" spans="1:11" s="3" customFormat="1" ht="19.5" customHeight="1" x14ac:dyDescent="0.25">
      <c r="A48" s="5" t="s">
        <v>37</v>
      </c>
      <c r="B48" s="3" t="s">
        <v>50</v>
      </c>
      <c r="D48" s="143">
        <v>5</v>
      </c>
      <c r="E48" s="143"/>
      <c r="F48" s="143"/>
      <c r="G48" s="143"/>
      <c r="H48" s="143"/>
      <c r="I48" s="143"/>
      <c r="J48" s="143"/>
      <c r="K48" s="143"/>
    </row>
    <row r="49" spans="1:11" s="3" customFormat="1" ht="19.5" customHeight="1" x14ac:dyDescent="0.25">
      <c r="A49" s="5" t="s">
        <v>38</v>
      </c>
      <c r="B49" s="3" t="s">
        <v>51</v>
      </c>
      <c r="E49" s="144">
        <v>2172</v>
      </c>
      <c r="F49" s="144"/>
      <c r="G49" s="144"/>
      <c r="H49" s="144"/>
      <c r="I49" s="144"/>
      <c r="J49" s="144"/>
      <c r="K49" s="144"/>
    </row>
    <row r="50" spans="1:11" s="3" customFormat="1" ht="19.5" customHeight="1" x14ac:dyDescent="0.25">
      <c r="A50" s="5" t="s">
        <v>39</v>
      </c>
      <c r="B50" s="3" t="s">
        <v>52</v>
      </c>
      <c r="F50" s="92" t="s">
        <v>65</v>
      </c>
      <c r="G50" s="92"/>
      <c r="H50" s="92"/>
      <c r="I50" s="92"/>
      <c r="J50" s="92"/>
      <c r="K50" s="92"/>
    </row>
    <row r="51" spans="1:11" s="3" customFormat="1" ht="19.5" customHeight="1" x14ac:dyDescent="0.25">
      <c r="A51" s="5" t="s">
        <v>53</v>
      </c>
      <c r="B51" s="3" t="s">
        <v>56</v>
      </c>
      <c r="E51" s="146">
        <v>170</v>
      </c>
      <c r="F51" s="146"/>
      <c r="G51" s="146"/>
      <c r="H51" s="146"/>
      <c r="I51" s="146"/>
      <c r="J51" s="146"/>
      <c r="K51" s="146"/>
    </row>
    <row r="52" spans="1:11" s="3" customFormat="1" ht="19.5" customHeight="1" x14ac:dyDescent="0.25">
      <c r="A52" s="5" t="s">
        <v>54</v>
      </c>
      <c r="B52" s="3" t="s">
        <v>55</v>
      </c>
      <c r="F52" s="4"/>
      <c r="G52" s="4"/>
      <c r="H52" s="4"/>
      <c r="I52" s="4"/>
      <c r="J52" s="143">
        <v>1</v>
      </c>
      <c r="K52" s="143"/>
    </row>
    <row r="53" spans="1:11" s="3" customFormat="1" ht="19.5" customHeight="1" x14ac:dyDescent="0.25">
      <c r="A53" s="5" t="s">
        <v>57</v>
      </c>
      <c r="B53" s="3" t="s">
        <v>64</v>
      </c>
      <c r="E53" s="144">
        <v>35376</v>
      </c>
      <c r="F53" s="144"/>
      <c r="G53" s="144"/>
      <c r="H53" s="144"/>
      <c r="I53" s="144"/>
      <c r="J53" s="144"/>
      <c r="K53" s="144"/>
    </row>
    <row r="54" spans="1:11" s="3" customFormat="1" ht="19.5" customHeight="1" x14ac:dyDescent="0.25">
      <c r="A54" s="5" t="s">
        <v>58</v>
      </c>
      <c r="B54" s="3" t="s">
        <v>66</v>
      </c>
      <c r="F54" s="4"/>
      <c r="G54" s="4"/>
      <c r="H54" s="4"/>
      <c r="I54" s="4"/>
      <c r="J54" s="4"/>
      <c r="K54" s="4"/>
    </row>
    <row r="55" spans="1:11" s="3" customFormat="1" ht="19.5" customHeight="1" x14ac:dyDescent="0.25">
      <c r="A55" s="5" t="s">
        <v>67</v>
      </c>
      <c r="B55" s="3" t="s">
        <v>70</v>
      </c>
      <c r="F55" s="4"/>
      <c r="G55" s="147">
        <v>9351.1</v>
      </c>
      <c r="H55" s="147"/>
      <c r="I55" s="147"/>
      <c r="J55" s="147"/>
      <c r="K55" s="147"/>
    </row>
    <row r="56" spans="1:11" s="3" customFormat="1" ht="19.5" customHeight="1" x14ac:dyDescent="0.25">
      <c r="A56" s="5" t="s">
        <v>68</v>
      </c>
      <c r="B56" s="3" t="s">
        <v>71</v>
      </c>
      <c r="F56" s="4"/>
      <c r="G56" s="4"/>
      <c r="H56" s="4"/>
      <c r="I56" s="4"/>
      <c r="J56" s="4"/>
      <c r="K56" s="4"/>
    </row>
    <row r="57" spans="1:11" s="3" customFormat="1" ht="19.5" customHeight="1" x14ac:dyDescent="0.25">
      <c r="A57" s="5"/>
      <c r="B57" s="3" t="s">
        <v>72</v>
      </c>
      <c r="D57" s="144">
        <v>144.80000000000001</v>
      </c>
      <c r="E57" s="144"/>
      <c r="F57" s="144"/>
      <c r="G57" s="144"/>
      <c r="H57" s="144"/>
      <c r="I57" s="144"/>
      <c r="J57" s="144"/>
      <c r="K57" s="144"/>
    </row>
    <row r="58" spans="1:11" s="3" customFormat="1" ht="19.5" customHeight="1" x14ac:dyDescent="0.25">
      <c r="A58" s="5" t="s">
        <v>69</v>
      </c>
      <c r="B58" s="3" t="s">
        <v>73</v>
      </c>
      <c r="F58" s="4"/>
      <c r="G58" s="4"/>
      <c r="H58" s="4"/>
      <c r="I58" s="4"/>
      <c r="J58" s="4"/>
      <c r="K58" s="4"/>
    </row>
    <row r="59" spans="1:11" s="3" customFormat="1" ht="19.5" customHeight="1" x14ac:dyDescent="0.25">
      <c r="A59" s="5"/>
      <c r="B59" s="3" t="s">
        <v>74</v>
      </c>
      <c r="C59" s="144">
        <f>2172*2+G60</f>
        <v>5332</v>
      </c>
      <c r="D59" s="144"/>
      <c r="E59" s="144"/>
      <c r="F59" s="144"/>
      <c r="G59" s="144"/>
      <c r="H59" s="144"/>
      <c r="I59" s="144"/>
      <c r="J59" s="144"/>
      <c r="K59" s="144"/>
    </row>
    <row r="60" spans="1:11" s="3" customFormat="1" ht="19.5" customHeight="1" x14ac:dyDescent="0.25">
      <c r="A60" s="5" t="s">
        <v>59</v>
      </c>
      <c r="B60" s="3" t="s">
        <v>75</v>
      </c>
      <c r="F60" s="4"/>
      <c r="G60" s="142">
        <f>988</f>
        <v>988</v>
      </c>
      <c r="H60" s="142"/>
      <c r="I60" s="142"/>
      <c r="J60" s="142"/>
      <c r="K60" s="142"/>
    </row>
    <row r="61" spans="1:11" s="3" customFormat="1" ht="19.5" customHeight="1" x14ac:dyDescent="0.25">
      <c r="A61" s="5" t="s">
        <v>60</v>
      </c>
      <c r="B61" s="3" t="s">
        <v>76</v>
      </c>
      <c r="F61" s="4"/>
      <c r="G61" s="4"/>
      <c r="H61" s="4"/>
      <c r="I61" s="4"/>
      <c r="J61" s="4"/>
      <c r="K61" s="4"/>
    </row>
    <row r="62" spans="1:11" s="3" customFormat="1" ht="19.5" customHeight="1" x14ac:dyDescent="0.25">
      <c r="A62" s="5"/>
      <c r="B62" s="3" t="s">
        <v>77</v>
      </c>
      <c r="E62" s="143">
        <v>1086.5</v>
      </c>
      <c r="F62" s="143"/>
      <c r="G62" s="143"/>
      <c r="H62" s="143"/>
      <c r="I62" s="143"/>
      <c r="J62" s="143"/>
      <c r="K62" s="143"/>
    </row>
    <row r="63" spans="1:11" s="3" customFormat="1" ht="19.5" customHeight="1" x14ac:dyDescent="0.25">
      <c r="A63" s="5" t="s">
        <v>61</v>
      </c>
      <c r="B63" s="3" t="s">
        <v>78</v>
      </c>
      <c r="F63" s="4"/>
      <c r="G63" s="4"/>
      <c r="H63" s="4"/>
      <c r="I63" s="4"/>
      <c r="J63" s="4"/>
      <c r="K63" s="4"/>
    </row>
    <row r="64" spans="1:11" s="3" customFormat="1" ht="19.5" customHeight="1" x14ac:dyDescent="0.25">
      <c r="A64" s="5"/>
      <c r="B64" s="3" t="s">
        <v>79</v>
      </c>
      <c r="E64" s="143" t="s">
        <v>21</v>
      </c>
      <c r="F64" s="143"/>
      <c r="G64" s="143"/>
      <c r="H64" s="143"/>
      <c r="I64" s="143"/>
      <c r="J64" s="143"/>
      <c r="K64" s="143"/>
    </row>
    <row r="65" spans="1:11" s="3" customFormat="1" ht="19.5" customHeight="1" x14ac:dyDescent="0.25">
      <c r="A65" s="5" t="s">
        <v>62</v>
      </c>
      <c r="B65" s="3" t="s">
        <v>80</v>
      </c>
      <c r="F65" s="4"/>
      <c r="G65" s="4"/>
      <c r="H65" s="4"/>
      <c r="I65" s="4"/>
      <c r="J65" s="4"/>
      <c r="K65" s="4"/>
    </row>
    <row r="66" spans="1:11" s="3" customFormat="1" ht="19.5" customHeight="1" x14ac:dyDescent="0.25">
      <c r="A66" s="5"/>
      <c r="B66" s="144">
        <v>2551</v>
      </c>
      <c r="C66" s="144"/>
      <c r="D66" s="144"/>
      <c r="E66" s="144"/>
      <c r="F66" s="144"/>
      <c r="G66" s="144"/>
      <c r="H66" s="144"/>
      <c r="I66" s="144"/>
      <c r="J66" s="144"/>
      <c r="K66" s="144"/>
    </row>
    <row r="67" spans="1:11" s="3" customFormat="1" ht="19.5" customHeight="1" x14ac:dyDescent="0.25">
      <c r="A67" s="5" t="s">
        <v>63</v>
      </c>
      <c r="B67" s="3" t="s">
        <v>81</v>
      </c>
      <c r="F67" s="92" t="s">
        <v>21</v>
      </c>
      <c r="G67" s="92"/>
      <c r="H67" s="92"/>
      <c r="I67" s="92"/>
      <c r="J67" s="92"/>
      <c r="K67" s="92"/>
    </row>
    <row r="68" spans="1:11" s="3" customFormat="1" ht="15" customHeight="1" x14ac:dyDescent="0.25"/>
    <row r="69" spans="1:11" ht="18.75" x14ac:dyDescent="0.25">
      <c r="A69" s="145" t="s">
        <v>82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</row>
    <row r="70" spans="1:11" s="4" customFormat="1" ht="15.75" x14ac:dyDescent="0.25"/>
    <row r="71" spans="1:11" s="22" customFormat="1" ht="33.75" customHeight="1" x14ac:dyDescent="0.25">
      <c r="A71" s="25" t="s">
        <v>83</v>
      </c>
      <c r="B71" s="89" t="s">
        <v>84</v>
      </c>
      <c r="C71" s="89"/>
      <c r="D71" s="89"/>
      <c r="E71" s="89" t="s">
        <v>85</v>
      </c>
      <c r="F71" s="89"/>
      <c r="G71" s="89"/>
      <c r="H71" s="89" t="s">
        <v>86</v>
      </c>
      <c r="I71" s="89"/>
      <c r="J71" s="89"/>
      <c r="K71" s="44" t="s">
        <v>87</v>
      </c>
    </row>
    <row r="72" spans="1:11" s="3" customFormat="1" ht="15.75" x14ac:dyDescent="0.25">
      <c r="A72" s="9">
        <v>1</v>
      </c>
      <c r="B72" s="141" t="s">
        <v>88</v>
      </c>
      <c r="C72" s="141"/>
      <c r="D72" s="141"/>
      <c r="E72" s="114" t="s">
        <v>89</v>
      </c>
      <c r="F72" s="114"/>
      <c r="G72" s="114"/>
      <c r="H72" s="114" t="s">
        <v>180</v>
      </c>
      <c r="I72" s="114"/>
      <c r="J72" s="114"/>
      <c r="K72" s="30">
        <f>(2017-1988)*0.8%</f>
        <v>0.23200000000000001</v>
      </c>
    </row>
    <row r="73" spans="1:11" s="3" customFormat="1" ht="15.75" x14ac:dyDescent="0.25">
      <c r="A73" s="10">
        <f>A72+1</f>
        <v>2</v>
      </c>
      <c r="B73" s="139" t="s">
        <v>90</v>
      </c>
      <c r="C73" s="139"/>
      <c r="D73" s="139"/>
      <c r="E73" s="138" t="s">
        <v>91</v>
      </c>
      <c r="F73" s="138"/>
      <c r="G73" s="138"/>
      <c r="H73" s="138" t="s">
        <v>180</v>
      </c>
      <c r="I73" s="138"/>
      <c r="J73" s="138"/>
      <c r="K73" s="31">
        <f t="shared" ref="K73:K74" si="0">(2017-1988)*0.8%</f>
        <v>0.23200000000000001</v>
      </c>
    </row>
    <row r="74" spans="1:11" s="3" customFormat="1" ht="15.75" x14ac:dyDescent="0.25">
      <c r="A74" s="10">
        <f t="shared" ref="A74:A94" si="1">A73+1</f>
        <v>3</v>
      </c>
      <c r="B74" s="139" t="s">
        <v>92</v>
      </c>
      <c r="C74" s="139"/>
      <c r="D74" s="139"/>
      <c r="E74" s="138" t="s">
        <v>91</v>
      </c>
      <c r="F74" s="138"/>
      <c r="G74" s="138"/>
      <c r="H74" s="138" t="s">
        <v>180</v>
      </c>
      <c r="I74" s="138"/>
      <c r="J74" s="138"/>
      <c r="K74" s="31">
        <f t="shared" si="0"/>
        <v>0.23200000000000001</v>
      </c>
    </row>
    <row r="75" spans="1:11" s="3" customFormat="1" ht="15.75" x14ac:dyDescent="0.25">
      <c r="A75" s="10">
        <f t="shared" si="1"/>
        <v>4</v>
      </c>
      <c r="B75" s="139" t="s">
        <v>93</v>
      </c>
      <c r="C75" s="139"/>
      <c r="D75" s="139"/>
      <c r="E75" s="138"/>
      <c r="F75" s="138"/>
      <c r="G75" s="138"/>
      <c r="H75" s="138"/>
      <c r="I75" s="138"/>
      <c r="J75" s="138"/>
      <c r="K75" s="31"/>
    </row>
    <row r="76" spans="1:11" s="3" customFormat="1" ht="15.75" x14ac:dyDescent="0.25">
      <c r="A76" s="10">
        <f t="shared" si="1"/>
        <v>5</v>
      </c>
      <c r="B76" s="139" t="s">
        <v>94</v>
      </c>
      <c r="C76" s="139"/>
      <c r="D76" s="139"/>
      <c r="E76" s="138"/>
      <c r="F76" s="138"/>
      <c r="G76" s="138"/>
      <c r="H76" s="138"/>
      <c r="I76" s="138"/>
      <c r="J76" s="138"/>
      <c r="K76" s="31"/>
    </row>
    <row r="77" spans="1:11" s="3" customFormat="1" ht="15.75" x14ac:dyDescent="0.25">
      <c r="A77" s="10">
        <f t="shared" si="1"/>
        <v>6</v>
      </c>
      <c r="B77" s="139" t="s">
        <v>95</v>
      </c>
      <c r="C77" s="139"/>
      <c r="D77" s="139"/>
      <c r="E77" s="138" t="s">
        <v>96</v>
      </c>
      <c r="F77" s="138"/>
      <c r="G77" s="138"/>
      <c r="H77" s="138" t="s">
        <v>180</v>
      </c>
      <c r="I77" s="138"/>
      <c r="J77" s="138"/>
      <c r="K77" s="31">
        <f t="shared" ref="K77:K79" si="2">(2017-1988)*0.8%</f>
        <v>0.23200000000000001</v>
      </c>
    </row>
    <row r="78" spans="1:11" s="3" customFormat="1" ht="15.75" x14ac:dyDescent="0.25">
      <c r="A78" s="10">
        <f t="shared" si="1"/>
        <v>7</v>
      </c>
      <c r="B78" s="139" t="s">
        <v>97</v>
      </c>
      <c r="C78" s="139"/>
      <c r="D78" s="139"/>
      <c r="E78" s="138" t="s">
        <v>98</v>
      </c>
      <c r="F78" s="138"/>
      <c r="G78" s="138"/>
      <c r="H78" s="138" t="s">
        <v>180</v>
      </c>
      <c r="I78" s="138"/>
      <c r="J78" s="138"/>
      <c r="K78" s="31">
        <f t="shared" si="2"/>
        <v>0.23200000000000001</v>
      </c>
    </row>
    <row r="79" spans="1:11" s="3" customFormat="1" ht="15.75" x14ac:dyDescent="0.25">
      <c r="A79" s="10">
        <f t="shared" si="1"/>
        <v>8</v>
      </c>
      <c r="B79" s="139" t="s">
        <v>99</v>
      </c>
      <c r="C79" s="139"/>
      <c r="D79" s="139"/>
      <c r="E79" s="138" t="s">
        <v>114</v>
      </c>
      <c r="F79" s="138"/>
      <c r="G79" s="138"/>
      <c r="H79" s="138" t="s">
        <v>180</v>
      </c>
      <c r="I79" s="138"/>
      <c r="J79" s="138"/>
      <c r="K79" s="31">
        <f t="shared" si="2"/>
        <v>0.23200000000000001</v>
      </c>
    </row>
    <row r="80" spans="1:11" s="3" customFormat="1" ht="15.75" x14ac:dyDescent="0.25">
      <c r="A80" s="10">
        <f t="shared" si="1"/>
        <v>9</v>
      </c>
      <c r="B80" s="139" t="s">
        <v>100</v>
      </c>
      <c r="C80" s="139"/>
      <c r="D80" s="139"/>
      <c r="E80" s="138"/>
      <c r="F80" s="138"/>
      <c r="G80" s="138"/>
      <c r="H80" s="138"/>
      <c r="I80" s="138"/>
      <c r="J80" s="138"/>
      <c r="K80" s="31"/>
    </row>
    <row r="81" spans="1:11" s="3" customFormat="1" ht="15.75" x14ac:dyDescent="0.25">
      <c r="A81" s="10">
        <f t="shared" si="1"/>
        <v>10</v>
      </c>
      <c r="B81" s="139" t="s">
        <v>101</v>
      </c>
      <c r="C81" s="139"/>
      <c r="D81" s="139"/>
      <c r="E81" s="138" t="s">
        <v>115</v>
      </c>
      <c r="F81" s="138"/>
      <c r="G81" s="138"/>
      <c r="H81" s="138" t="s">
        <v>180</v>
      </c>
      <c r="I81" s="138"/>
      <c r="J81" s="138"/>
      <c r="K81" s="31">
        <f t="shared" ref="K81:K83" si="3">(2017-1988)*0.8%</f>
        <v>0.23200000000000001</v>
      </c>
    </row>
    <row r="82" spans="1:11" s="3" customFormat="1" ht="15.75" x14ac:dyDescent="0.25">
      <c r="A82" s="10">
        <f t="shared" si="1"/>
        <v>11</v>
      </c>
      <c r="B82" s="139" t="s">
        <v>102</v>
      </c>
      <c r="C82" s="139"/>
      <c r="D82" s="139"/>
      <c r="E82" s="138" t="s">
        <v>116</v>
      </c>
      <c r="F82" s="138"/>
      <c r="G82" s="138"/>
      <c r="H82" s="138" t="s">
        <v>180</v>
      </c>
      <c r="I82" s="138"/>
      <c r="J82" s="138"/>
      <c r="K82" s="31">
        <f t="shared" si="3"/>
        <v>0.23200000000000001</v>
      </c>
    </row>
    <row r="83" spans="1:11" s="3" customFormat="1" ht="15.75" x14ac:dyDescent="0.25">
      <c r="A83" s="10">
        <f t="shared" si="1"/>
        <v>12</v>
      </c>
      <c r="B83" s="139" t="s">
        <v>103</v>
      </c>
      <c r="C83" s="139"/>
      <c r="D83" s="139"/>
      <c r="E83" s="138" t="s">
        <v>117</v>
      </c>
      <c r="F83" s="138"/>
      <c r="G83" s="138"/>
      <c r="H83" s="138" t="s">
        <v>180</v>
      </c>
      <c r="I83" s="138"/>
      <c r="J83" s="138"/>
      <c r="K83" s="31">
        <f t="shared" si="3"/>
        <v>0.23200000000000001</v>
      </c>
    </row>
    <row r="84" spans="1:11" s="3" customFormat="1" ht="15.75" x14ac:dyDescent="0.25">
      <c r="A84" s="10">
        <f t="shared" si="1"/>
        <v>13</v>
      </c>
      <c r="B84" s="139" t="s">
        <v>104</v>
      </c>
      <c r="C84" s="139"/>
      <c r="D84" s="139"/>
      <c r="E84" s="138" t="s">
        <v>21</v>
      </c>
      <c r="F84" s="138"/>
      <c r="G84" s="138"/>
      <c r="H84" s="138"/>
      <c r="I84" s="138"/>
      <c r="J84" s="138"/>
      <c r="K84" s="31"/>
    </row>
    <row r="85" spans="1:11" s="3" customFormat="1" ht="15.75" x14ac:dyDescent="0.25">
      <c r="A85" s="10">
        <f t="shared" si="1"/>
        <v>14</v>
      </c>
      <c r="B85" s="139" t="s">
        <v>105</v>
      </c>
      <c r="C85" s="139"/>
      <c r="D85" s="139"/>
      <c r="E85" s="137" t="s">
        <v>118</v>
      </c>
      <c r="F85" s="137"/>
      <c r="G85" s="137"/>
      <c r="H85" s="138" t="s">
        <v>180</v>
      </c>
      <c r="I85" s="138"/>
      <c r="J85" s="138"/>
      <c r="K85" s="31">
        <f t="shared" ref="K85:K93" si="4">(2017-1988)*0.8%</f>
        <v>0.23200000000000001</v>
      </c>
    </row>
    <row r="86" spans="1:11" s="3" customFormat="1" ht="15.75" x14ac:dyDescent="0.25">
      <c r="A86" s="10">
        <f t="shared" si="1"/>
        <v>15</v>
      </c>
      <c r="B86" s="139" t="s">
        <v>106</v>
      </c>
      <c r="C86" s="139"/>
      <c r="D86" s="139"/>
      <c r="E86" s="137" t="s">
        <v>118</v>
      </c>
      <c r="F86" s="137"/>
      <c r="G86" s="137"/>
      <c r="H86" s="138" t="s">
        <v>180</v>
      </c>
      <c r="I86" s="138"/>
      <c r="J86" s="138"/>
      <c r="K86" s="31">
        <f t="shared" si="4"/>
        <v>0.23200000000000001</v>
      </c>
    </row>
    <row r="87" spans="1:11" s="3" customFormat="1" ht="15.75" x14ac:dyDescent="0.25">
      <c r="A87" s="10">
        <f t="shared" si="1"/>
        <v>16</v>
      </c>
      <c r="B87" s="139" t="s">
        <v>107</v>
      </c>
      <c r="C87" s="139"/>
      <c r="D87" s="139"/>
      <c r="E87" s="137" t="s">
        <v>118</v>
      </c>
      <c r="F87" s="137"/>
      <c r="G87" s="137"/>
      <c r="H87" s="138" t="s">
        <v>180</v>
      </c>
      <c r="I87" s="138"/>
      <c r="J87" s="138"/>
      <c r="K87" s="31">
        <f t="shared" si="4"/>
        <v>0.23200000000000001</v>
      </c>
    </row>
    <row r="88" spans="1:11" s="3" customFormat="1" ht="15.75" x14ac:dyDescent="0.25">
      <c r="A88" s="10">
        <f t="shared" si="1"/>
        <v>17</v>
      </c>
      <c r="B88" s="139" t="s">
        <v>108</v>
      </c>
      <c r="C88" s="139"/>
      <c r="D88" s="139"/>
      <c r="E88" s="137" t="s">
        <v>118</v>
      </c>
      <c r="F88" s="137"/>
      <c r="G88" s="137"/>
      <c r="H88" s="138" t="s">
        <v>180</v>
      </c>
      <c r="I88" s="138"/>
      <c r="J88" s="138"/>
      <c r="K88" s="31">
        <f t="shared" si="4"/>
        <v>0.23200000000000001</v>
      </c>
    </row>
    <row r="89" spans="1:11" s="3" customFormat="1" ht="15.75" x14ac:dyDescent="0.25">
      <c r="A89" s="10">
        <f t="shared" si="1"/>
        <v>18</v>
      </c>
      <c r="B89" s="139" t="s">
        <v>119</v>
      </c>
      <c r="C89" s="139"/>
      <c r="D89" s="139"/>
      <c r="E89" s="137" t="s">
        <v>118</v>
      </c>
      <c r="F89" s="137"/>
      <c r="G89" s="137"/>
      <c r="H89" s="138" t="s">
        <v>180</v>
      </c>
      <c r="I89" s="138"/>
      <c r="J89" s="138"/>
      <c r="K89" s="31">
        <f t="shared" si="4"/>
        <v>0.23200000000000001</v>
      </c>
    </row>
    <row r="90" spans="1:11" s="3" customFormat="1" ht="15.75" x14ac:dyDescent="0.25">
      <c r="A90" s="10">
        <f t="shared" si="1"/>
        <v>19</v>
      </c>
      <c r="B90" s="139" t="s">
        <v>109</v>
      </c>
      <c r="C90" s="139"/>
      <c r="D90" s="139"/>
      <c r="E90" s="137" t="s">
        <v>118</v>
      </c>
      <c r="F90" s="137"/>
      <c r="G90" s="137"/>
      <c r="H90" s="138" t="s">
        <v>180</v>
      </c>
      <c r="I90" s="138"/>
      <c r="J90" s="138"/>
      <c r="K90" s="31">
        <f t="shared" si="4"/>
        <v>0.23200000000000001</v>
      </c>
    </row>
    <row r="91" spans="1:11" s="3" customFormat="1" ht="15.75" x14ac:dyDescent="0.25">
      <c r="A91" s="10">
        <f t="shared" si="1"/>
        <v>20</v>
      </c>
      <c r="B91" s="139" t="s">
        <v>110</v>
      </c>
      <c r="C91" s="139"/>
      <c r="D91" s="139"/>
      <c r="E91" s="137"/>
      <c r="F91" s="137"/>
      <c r="G91" s="137"/>
      <c r="H91" s="138"/>
      <c r="I91" s="138"/>
      <c r="J91" s="138"/>
      <c r="K91" s="31"/>
    </row>
    <row r="92" spans="1:11" s="3" customFormat="1" ht="15.75" x14ac:dyDescent="0.25">
      <c r="A92" s="10">
        <f t="shared" si="1"/>
        <v>21</v>
      </c>
      <c r="B92" s="139" t="s">
        <v>111</v>
      </c>
      <c r="C92" s="139"/>
      <c r="D92" s="139"/>
      <c r="E92" s="137"/>
      <c r="F92" s="137"/>
      <c r="G92" s="137"/>
      <c r="H92" s="138"/>
      <c r="I92" s="138"/>
      <c r="J92" s="138"/>
      <c r="K92" s="31"/>
    </row>
    <row r="93" spans="1:11" s="3" customFormat="1" ht="15.75" x14ac:dyDescent="0.25">
      <c r="A93" s="10">
        <f t="shared" si="1"/>
        <v>22</v>
      </c>
      <c r="B93" s="139" t="s">
        <v>112</v>
      </c>
      <c r="C93" s="139"/>
      <c r="D93" s="139"/>
      <c r="E93" s="137" t="s">
        <v>118</v>
      </c>
      <c r="F93" s="137"/>
      <c r="G93" s="137"/>
      <c r="H93" s="138" t="s">
        <v>180</v>
      </c>
      <c r="I93" s="138"/>
      <c r="J93" s="138"/>
      <c r="K93" s="31">
        <f t="shared" si="4"/>
        <v>0.23200000000000001</v>
      </c>
    </row>
    <row r="94" spans="1:11" s="3" customFormat="1" ht="15.75" x14ac:dyDescent="0.25">
      <c r="A94" s="11">
        <f t="shared" si="1"/>
        <v>23</v>
      </c>
      <c r="B94" s="140" t="s">
        <v>113</v>
      </c>
      <c r="C94" s="140"/>
      <c r="D94" s="140"/>
      <c r="E94" s="110"/>
      <c r="F94" s="110"/>
      <c r="G94" s="110"/>
      <c r="H94" s="110"/>
      <c r="I94" s="110"/>
      <c r="J94" s="110"/>
      <c r="K94" s="32"/>
    </row>
    <row r="95" spans="1:11" s="3" customFormat="1" ht="15" customHeight="1" x14ac:dyDescent="0.25"/>
    <row r="96" spans="1:11" ht="35.25" customHeight="1" x14ac:dyDescent="0.25">
      <c r="A96" s="98" t="s">
        <v>120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1:13" s="4" customFormat="1" ht="10.5" customHeight="1" x14ac:dyDescent="0.25"/>
    <row r="98" spans="1:13" s="3" customFormat="1" ht="15.75" x14ac:dyDescent="0.25">
      <c r="A98" s="136" t="s">
        <v>150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</row>
    <row r="99" spans="1:13" s="3" customFormat="1" ht="10.5" customHeight="1" x14ac:dyDescent="0.25"/>
    <row r="100" spans="1:13" s="41" customFormat="1" ht="62.25" customHeight="1" x14ac:dyDescent="0.25">
      <c r="A100" s="40" t="s">
        <v>83</v>
      </c>
      <c r="B100" s="89" t="s">
        <v>121</v>
      </c>
      <c r="C100" s="89"/>
      <c r="D100" s="89"/>
      <c r="E100" s="43" t="s">
        <v>122</v>
      </c>
      <c r="F100" s="43" t="s">
        <v>125</v>
      </c>
      <c r="G100" s="43" t="s">
        <v>126</v>
      </c>
      <c r="H100" s="43" t="s">
        <v>127</v>
      </c>
      <c r="I100" s="43" t="s">
        <v>124</v>
      </c>
      <c r="J100" s="43" t="s">
        <v>133</v>
      </c>
      <c r="K100" s="44" t="s">
        <v>123</v>
      </c>
    </row>
    <row r="101" spans="1:13" s="3" customFormat="1" ht="15.75" x14ac:dyDescent="0.25">
      <c r="A101" s="9">
        <v>1</v>
      </c>
      <c r="B101" s="127" t="s">
        <v>134</v>
      </c>
      <c r="C101" s="127"/>
      <c r="D101" s="127"/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SUM(E101:J101)</f>
        <v>0</v>
      </c>
    </row>
    <row r="102" spans="1:13" s="3" customFormat="1" ht="15.75" x14ac:dyDescent="0.25">
      <c r="A102" s="10">
        <v>2</v>
      </c>
      <c r="B102" s="135" t="s">
        <v>128</v>
      </c>
      <c r="C102" s="135"/>
      <c r="D102" s="135"/>
      <c r="E102" s="20">
        <v>1316427.33</v>
      </c>
      <c r="F102" s="20">
        <v>6671.53</v>
      </c>
      <c r="G102" s="20">
        <v>24040.239999999998</v>
      </c>
      <c r="H102" s="20">
        <v>13767.73</v>
      </c>
      <c r="I102" s="20">
        <v>80467.329999999973</v>
      </c>
      <c r="J102" s="20">
        <v>0</v>
      </c>
      <c r="K102" s="20">
        <f t="shared" ref="K102:K107" si="5">SUM(E102:J102)</f>
        <v>1441374.1600000001</v>
      </c>
    </row>
    <row r="103" spans="1:13" s="3" customFormat="1" ht="15.75" x14ac:dyDescent="0.25">
      <c r="A103" s="10">
        <v>3</v>
      </c>
      <c r="B103" s="135" t="s">
        <v>129</v>
      </c>
      <c r="C103" s="135"/>
      <c r="D103" s="135"/>
      <c r="E103" s="20">
        <v>1031887.7409017147</v>
      </c>
      <c r="F103" s="20">
        <v>5229.5101014486045</v>
      </c>
      <c r="G103" s="20">
        <v>18844.054950101221</v>
      </c>
      <c r="H103" s="20">
        <v>10791.899775466345</v>
      </c>
      <c r="I103" s="20">
        <v>63074.69427126884</v>
      </c>
      <c r="J103" s="20">
        <v>0</v>
      </c>
      <c r="K103" s="20">
        <f t="shared" si="5"/>
        <v>1129827.8999999997</v>
      </c>
    </row>
    <row r="104" spans="1:13" s="41" customFormat="1" ht="62.25" customHeight="1" x14ac:dyDescent="0.25">
      <c r="A104" s="40" t="s">
        <v>83</v>
      </c>
      <c r="B104" s="89" t="s">
        <v>121</v>
      </c>
      <c r="C104" s="89"/>
      <c r="D104" s="89"/>
      <c r="E104" s="43" t="s">
        <v>122</v>
      </c>
      <c r="F104" s="43" t="s">
        <v>125</v>
      </c>
      <c r="G104" s="43" t="s">
        <v>126</v>
      </c>
      <c r="H104" s="43" t="s">
        <v>127</v>
      </c>
      <c r="I104" s="43" t="s">
        <v>124</v>
      </c>
      <c r="J104" s="43" t="s">
        <v>133</v>
      </c>
      <c r="K104" s="44" t="s">
        <v>123</v>
      </c>
    </row>
    <row r="105" spans="1:13" s="3" customFormat="1" ht="15.75" x14ac:dyDescent="0.25">
      <c r="A105" s="10">
        <v>4</v>
      </c>
      <c r="B105" s="135" t="s">
        <v>130</v>
      </c>
      <c r="C105" s="135"/>
      <c r="D105" s="135"/>
      <c r="E105" s="20">
        <f>E101+E102-E103</f>
        <v>284539.58909828542</v>
      </c>
      <c r="F105" s="20">
        <f t="shared" ref="F105:J105" si="6">F101+F102-F103</f>
        <v>1442.0198985513953</v>
      </c>
      <c r="G105" s="20">
        <f t="shared" si="6"/>
        <v>5196.1850498987769</v>
      </c>
      <c r="H105" s="20">
        <f t="shared" si="6"/>
        <v>2975.8302245336545</v>
      </c>
      <c r="I105" s="20">
        <f t="shared" si="6"/>
        <v>17392.635728731133</v>
      </c>
      <c r="J105" s="20">
        <f t="shared" si="6"/>
        <v>0</v>
      </c>
      <c r="K105" s="20">
        <f t="shared" si="5"/>
        <v>311546.26000000042</v>
      </c>
    </row>
    <row r="106" spans="1:13" s="3" customFormat="1" ht="15.75" x14ac:dyDescent="0.25">
      <c r="A106" s="10">
        <v>5</v>
      </c>
      <c r="B106" s="135" t="s">
        <v>131</v>
      </c>
      <c r="C106" s="135"/>
      <c r="D106" s="135"/>
      <c r="E106" s="20">
        <v>1321378.250516129</v>
      </c>
      <c r="F106" s="20">
        <v>6671.53</v>
      </c>
      <c r="G106" s="20">
        <v>24040.239999999998</v>
      </c>
      <c r="H106" s="20">
        <v>13767.73</v>
      </c>
      <c r="I106" s="20">
        <v>80467.329999999973</v>
      </c>
      <c r="J106" s="20">
        <v>0</v>
      </c>
      <c r="K106" s="20">
        <f t="shared" si="5"/>
        <v>1446325.080516129</v>
      </c>
    </row>
    <row r="107" spans="1:13" s="3" customFormat="1" ht="15.75" x14ac:dyDescent="0.25">
      <c r="A107" s="11">
        <v>6</v>
      </c>
      <c r="B107" s="128" t="s">
        <v>132</v>
      </c>
      <c r="C107" s="128"/>
      <c r="D107" s="128"/>
      <c r="E107" s="21">
        <f>E102-E106</f>
        <v>-4950.9205161288846</v>
      </c>
      <c r="F107" s="21">
        <f t="shared" ref="F107:I107" si="7">F102-F106</f>
        <v>0</v>
      </c>
      <c r="G107" s="21">
        <f t="shared" si="7"/>
        <v>0</v>
      </c>
      <c r="H107" s="21">
        <f t="shared" si="7"/>
        <v>0</v>
      </c>
      <c r="I107" s="21">
        <f t="shared" si="7"/>
        <v>0</v>
      </c>
      <c r="J107" s="21">
        <f>J102-J106</f>
        <v>0</v>
      </c>
      <c r="K107" s="21">
        <f t="shared" si="5"/>
        <v>-4950.9205161288846</v>
      </c>
    </row>
    <row r="108" spans="1:13" s="3" customFormat="1" ht="10.5" customHeight="1" x14ac:dyDescent="0.25">
      <c r="B108" s="16"/>
      <c r="C108" s="16"/>
      <c r="D108" s="17"/>
    </row>
    <row r="109" spans="1:13" s="3" customFormat="1" ht="35.25" customHeight="1" x14ac:dyDescent="0.25">
      <c r="A109" s="88" t="s">
        <v>135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M109" s="4"/>
    </row>
    <row r="110" spans="1:13" s="3" customFormat="1" ht="10.5" customHeight="1" x14ac:dyDescent="0.25">
      <c r="B110" s="15"/>
      <c r="C110" s="15"/>
      <c r="M110" s="34"/>
    </row>
    <row r="111" spans="1:13" s="41" customFormat="1" ht="45.75" customHeight="1" x14ac:dyDescent="0.25">
      <c r="A111" s="40" t="s">
        <v>83</v>
      </c>
      <c r="B111" s="89" t="s">
        <v>136</v>
      </c>
      <c r="C111" s="89"/>
      <c r="D111" s="89"/>
      <c r="E111" s="129" t="s">
        <v>137</v>
      </c>
      <c r="F111" s="130"/>
      <c r="G111" s="130"/>
      <c r="H111" s="131"/>
      <c r="I111" s="129" t="s">
        <v>138</v>
      </c>
      <c r="J111" s="130"/>
      <c r="K111" s="131"/>
      <c r="M111" s="42"/>
    </row>
    <row r="112" spans="1:13" s="3" customFormat="1" ht="27.75" customHeight="1" x14ac:dyDescent="0.25">
      <c r="A112" s="12">
        <v>1</v>
      </c>
      <c r="B112" s="127" t="s">
        <v>125</v>
      </c>
      <c r="C112" s="127"/>
      <c r="D112" s="127"/>
      <c r="E112" s="124" t="s">
        <v>181</v>
      </c>
      <c r="F112" s="125"/>
      <c r="G112" s="125"/>
      <c r="H112" s="126"/>
      <c r="I112" s="124" t="s">
        <v>183</v>
      </c>
      <c r="J112" s="125"/>
      <c r="K112" s="126"/>
      <c r="M112" s="4"/>
    </row>
    <row r="113" spans="1:13" s="3" customFormat="1" ht="29.25" customHeight="1" x14ac:dyDescent="0.25">
      <c r="A113" s="33">
        <v>2</v>
      </c>
      <c r="B113" s="79" t="s">
        <v>126</v>
      </c>
      <c r="C113" s="80"/>
      <c r="D113" s="81"/>
      <c r="E113" s="121" t="s">
        <v>184</v>
      </c>
      <c r="F113" s="122"/>
      <c r="G113" s="122"/>
      <c r="H113" s="123"/>
      <c r="I113" s="121" t="s">
        <v>185</v>
      </c>
      <c r="J113" s="122"/>
      <c r="K113" s="123"/>
      <c r="M113" s="4"/>
    </row>
    <row r="114" spans="1:13" s="3" customFormat="1" ht="27.75" customHeight="1" x14ac:dyDescent="0.25">
      <c r="A114" s="14">
        <v>3</v>
      </c>
      <c r="B114" s="128" t="s">
        <v>127</v>
      </c>
      <c r="C114" s="128"/>
      <c r="D114" s="128"/>
      <c r="E114" s="132" t="s">
        <v>182</v>
      </c>
      <c r="F114" s="133"/>
      <c r="G114" s="133"/>
      <c r="H114" s="134"/>
      <c r="I114" s="132" t="s">
        <v>186</v>
      </c>
      <c r="J114" s="133"/>
      <c r="K114" s="134"/>
    </row>
    <row r="115" spans="1:13" s="3" customFormat="1" ht="10.5" customHeight="1" x14ac:dyDescent="0.25"/>
    <row r="116" spans="1:13" s="3" customFormat="1" ht="15.75" x14ac:dyDescent="0.25">
      <c r="A116" s="88" t="s">
        <v>139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1:13" s="3" customFormat="1" ht="10.5" customHeight="1" x14ac:dyDescent="0.25"/>
    <row r="118" spans="1:13" s="41" customFormat="1" ht="15.75" x14ac:dyDescent="0.25">
      <c r="A118" s="40" t="s">
        <v>83</v>
      </c>
      <c r="B118" s="104" t="s">
        <v>140</v>
      </c>
      <c r="C118" s="104"/>
      <c r="D118" s="104"/>
      <c r="E118" s="104" t="s">
        <v>141</v>
      </c>
      <c r="F118" s="104"/>
      <c r="G118" s="104"/>
      <c r="H118" s="104" t="s">
        <v>142</v>
      </c>
      <c r="I118" s="104"/>
      <c r="J118" s="104"/>
      <c r="K118" s="104"/>
    </row>
    <row r="119" spans="1:13" s="3" customFormat="1" ht="15.75" x14ac:dyDescent="0.25">
      <c r="A119" s="7" t="s">
        <v>21</v>
      </c>
      <c r="B119" s="105" t="s">
        <v>21</v>
      </c>
      <c r="C119" s="105"/>
      <c r="D119" s="105"/>
      <c r="E119" s="105" t="s">
        <v>21</v>
      </c>
      <c r="F119" s="105"/>
      <c r="G119" s="105"/>
      <c r="H119" s="105" t="s">
        <v>21</v>
      </c>
      <c r="I119" s="105"/>
      <c r="J119" s="105"/>
      <c r="K119" s="105"/>
    </row>
    <row r="120" spans="1:13" s="3" customFormat="1" ht="10.5" customHeight="1" x14ac:dyDescent="0.25"/>
    <row r="121" spans="1:13" s="3" customFormat="1" ht="35.25" customHeight="1" x14ac:dyDescent="0.25">
      <c r="A121" s="88" t="s">
        <v>143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</row>
    <row r="122" spans="1:13" s="3" customFormat="1" ht="10.5" customHeight="1" x14ac:dyDescent="0.25"/>
    <row r="123" spans="1:13" s="41" customFormat="1" ht="29.25" customHeight="1" x14ac:dyDescent="0.25">
      <c r="A123" s="40" t="s">
        <v>83</v>
      </c>
      <c r="B123" s="89" t="s">
        <v>144</v>
      </c>
      <c r="C123" s="89"/>
      <c r="D123" s="89"/>
      <c r="E123" s="89" t="s">
        <v>145</v>
      </c>
      <c r="F123" s="89"/>
      <c r="G123" s="89"/>
      <c r="H123" s="104" t="s">
        <v>146</v>
      </c>
      <c r="I123" s="104"/>
      <c r="J123" s="104"/>
      <c r="K123" s="104"/>
    </row>
    <row r="124" spans="1:13" s="3" customFormat="1" ht="15.75" x14ac:dyDescent="0.25">
      <c r="A124" s="18" t="s">
        <v>21</v>
      </c>
      <c r="B124" s="105" t="s">
        <v>21</v>
      </c>
      <c r="C124" s="105"/>
      <c r="D124" s="105"/>
      <c r="E124" s="90" t="s">
        <v>21</v>
      </c>
      <c r="F124" s="92"/>
      <c r="G124" s="91"/>
      <c r="H124" s="90" t="s">
        <v>21</v>
      </c>
      <c r="I124" s="92"/>
      <c r="J124" s="92"/>
      <c r="K124" s="91"/>
    </row>
    <row r="125" spans="1:13" s="3" customFormat="1" ht="10.5" customHeight="1" x14ac:dyDescent="0.25"/>
    <row r="126" spans="1:13" s="3" customFormat="1" ht="15.75" x14ac:dyDescent="0.25">
      <c r="A126" s="88" t="s">
        <v>147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</row>
    <row r="127" spans="1:13" s="3" customFormat="1" ht="10.5" customHeight="1" x14ac:dyDescent="0.25"/>
    <row r="128" spans="1:13" s="41" customFormat="1" ht="47.25" customHeight="1" x14ac:dyDescent="0.25">
      <c r="A128" s="40" t="s">
        <v>83</v>
      </c>
      <c r="B128" s="89" t="s">
        <v>148</v>
      </c>
      <c r="C128" s="89"/>
      <c r="D128" s="89"/>
      <c r="E128" s="89"/>
      <c r="F128" s="89" t="s">
        <v>145</v>
      </c>
      <c r="G128" s="89"/>
      <c r="H128" s="104" t="s">
        <v>149</v>
      </c>
      <c r="I128" s="104"/>
      <c r="J128" s="104"/>
      <c r="K128" s="104"/>
    </row>
    <row r="129" spans="1:11" s="3" customFormat="1" ht="27.75" customHeight="1" x14ac:dyDescent="0.25">
      <c r="A129" s="26">
        <v>1</v>
      </c>
      <c r="B129" s="120" t="str">
        <f>Лист1!B2</f>
        <v>Установка перил в подъезде № 2</v>
      </c>
      <c r="C129" s="120"/>
      <c r="D129" s="120"/>
      <c r="E129" s="120"/>
      <c r="F129" s="160">
        <f>Лист1!C2</f>
        <v>2568</v>
      </c>
      <c r="G129" s="160"/>
      <c r="H129" s="117" t="s">
        <v>206</v>
      </c>
      <c r="I129" s="118"/>
      <c r="J129" s="118"/>
      <c r="K129" s="119"/>
    </row>
    <row r="130" spans="1:11" s="3" customFormat="1" ht="33" customHeight="1" x14ac:dyDescent="0.25">
      <c r="A130" s="38">
        <v>2</v>
      </c>
      <c r="B130" s="102" t="str">
        <f>Лист1!B3</f>
        <v>Прочистка канализации бл. 2,3,5,6</v>
      </c>
      <c r="C130" s="102"/>
      <c r="D130" s="102"/>
      <c r="E130" s="102"/>
      <c r="F130" s="155">
        <f>Лист1!C3</f>
        <v>3329</v>
      </c>
      <c r="G130" s="155"/>
      <c r="H130" s="76" t="s">
        <v>206</v>
      </c>
      <c r="I130" s="77"/>
      <c r="J130" s="77"/>
      <c r="K130" s="78"/>
    </row>
    <row r="131" spans="1:11" s="3" customFormat="1" ht="34.5" customHeight="1" x14ac:dyDescent="0.25">
      <c r="A131" s="38">
        <v>3</v>
      </c>
      <c r="B131" s="102" t="str">
        <f>Лист1!B4</f>
        <v>Смена участка канализационного стояка</v>
      </c>
      <c r="C131" s="102"/>
      <c r="D131" s="102"/>
      <c r="E131" s="102"/>
      <c r="F131" s="155">
        <f>Лист1!C4</f>
        <v>415</v>
      </c>
      <c r="G131" s="155"/>
      <c r="H131" s="76" t="s">
        <v>206</v>
      </c>
      <c r="I131" s="77"/>
      <c r="J131" s="77"/>
      <c r="K131" s="78"/>
    </row>
    <row r="132" spans="1:11" s="3" customFormat="1" ht="33" customHeight="1" x14ac:dyDescent="0.25">
      <c r="A132" s="38">
        <f>A131+1</f>
        <v>4</v>
      </c>
      <c r="B132" s="102" t="str">
        <f>Лист1!B5</f>
        <v>Уборка подвальных помещений</v>
      </c>
      <c r="C132" s="102"/>
      <c r="D132" s="102"/>
      <c r="E132" s="102"/>
      <c r="F132" s="155">
        <f>Лист1!C5</f>
        <v>216</v>
      </c>
      <c r="G132" s="155"/>
      <c r="H132" s="76" t="s">
        <v>206</v>
      </c>
      <c r="I132" s="77"/>
      <c r="J132" s="77"/>
      <c r="K132" s="78"/>
    </row>
    <row r="133" spans="1:11" s="3" customFormat="1" ht="35.25" customHeight="1" x14ac:dyDescent="0.25">
      <c r="A133" s="38">
        <f t="shared" ref="A133:A196" si="8">A132+1</f>
        <v>5</v>
      </c>
      <c r="B133" s="102" t="str">
        <f>Лист1!B6</f>
        <v>Ревизия и подключения поливочных кранов Ду-15 (в кол-ве 6 шт.)</v>
      </c>
      <c r="C133" s="102"/>
      <c r="D133" s="102"/>
      <c r="E133" s="102"/>
      <c r="F133" s="155">
        <f>Лист1!C6</f>
        <v>2131</v>
      </c>
      <c r="G133" s="155"/>
      <c r="H133" s="76" t="s">
        <v>206</v>
      </c>
      <c r="I133" s="77"/>
      <c r="J133" s="77"/>
      <c r="K133" s="78"/>
    </row>
    <row r="134" spans="1:11" s="3" customFormat="1" ht="30" customHeight="1" x14ac:dyDescent="0.25">
      <c r="A134" s="38">
        <f t="shared" si="8"/>
        <v>6</v>
      </c>
      <c r="B134" s="102" t="str">
        <f>Лист1!B7</f>
        <v>Обрезка деревьев, кустов растущих из под отмосток, фундаментов (д. 6-8 см) - 6 шт.</v>
      </c>
      <c r="C134" s="102"/>
      <c r="D134" s="102"/>
      <c r="E134" s="102"/>
      <c r="F134" s="155">
        <f>Лист1!C7</f>
        <v>130</v>
      </c>
      <c r="G134" s="155"/>
      <c r="H134" s="76" t="s">
        <v>206</v>
      </c>
      <c r="I134" s="77"/>
      <c r="J134" s="77"/>
      <c r="K134" s="78"/>
    </row>
    <row r="135" spans="1:11" s="3" customFormat="1" ht="31.5" customHeight="1" x14ac:dyDescent="0.25">
      <c r="A135" s="38">
        <f t="shared" si="8"/>
        <v>7</v>
      </c>
      <c r="B135" s="102" t="str">
        <f>Лист1!B8</f>
        <v>Смена эл.лампочек в местах общего пользования</v>
      </c>
      <c r="C135" s="102"/>
      <c r="D135" s="102"/>
      <c r="E135" s="102"/>
      <c r="F135" s="155">
        <f>Лист1!C8</f>
        <v>2618</v>
      </c>
      <c r="G135" s="155"/>
      <c r="H135" s="76" t="s">
        <v>206</v>
      </c>
      <c r="I135" s="77"/>
      <c r="J135" s="77"/>
      <c r="K135" s="78"/>
    </row>
    <row r="136" spans="1:11" s="3" customFormat="1" ht="31.5" customHeight="1" x14ac:dyDescent="0.25">
      <c r="A136" s="38">
        <f t="shared" si="8"/>
        <v>8</v>
      </c>
      <c r="B136" s="102" t="str">
        <f>Лист1!B9</f>
        <v>Прочистка ливневой канализацииз 6 м., уборка (подметание) кровли</v>
      </c>
      <c r="C136" s="102"/>
      <c r="D136" s="102"/>
      <c r="E136" s="102"/>
      <c r="F136" s="155">
        <f>Лист1!C9</f>
        <v>782</v>
      </c>
      <c r="G136" s="155"/>
      <c r="H136" s="76" t="s">
        <v>206</v>
      </c>
      <c r="I136" s="77"/>
      <c r="J136" s="77"/>
      <c r="K136" s="78"/>
    </row>
    <row r="137" spans="1:11" s="3" customFormat="1" ht="28.5" customHeight="1" x14ac:dyDescent="0.25">
      <c r="A137" s="38">
        <f t="shared" si="8"/>
        <v>9</v>
      </c>
      <c r="B137" s="102" t="str">
        <f>Лист1!B10</f>
        <v>Изготовление и установка хомута на стояке ГВС Ду-25 (1 шт.) - кв № 45</v>
      </c>
      <c r="C137" s="102"/>
      <c r="D137" s="102"/>
      <c r="E137" s="102"/>
      <c r="F137" s="155">
        <f>Лист1!C10</f>
        <v>292.68</v>
      </c>
      <c r="G137" s="155"/>
      <c r="H137" s="76" t="s">
        <v>206</v>
      </c>
      <c r="I137" s="77"/>
      <c r="J137" s="77"/>
      <c r="K137" s="78"/>
    </row>
    <row r="138" spans="1:11" s="3" customFormat="1" ht="28.5" customHeight="1" x14ac:dyDescent="0.25">
      <c r="A138" s="38">
        <f t="shared" si="8"/>
        <v>10</v>
      </c>
      <c r="B138" s="102" t="str">
        <f>Лист1!B11</f>
        <v>Остекление подъездной фрамуги 72х38 см.</v>
      </c>
      <c r="C138" s="102"/>
      <c r="D138" s="102"/>
      <c r="E138" s="102"/>
      <c r="F138" s="155">
        <f>Лист1!C11</f>
        <v>248</v>
      </c>
      <c r="G138" s="155"/>
      <c r="H138" s="76" t="s">
        <v>206</v>
      </c>
      <c r="I138" s="77"/>
      <c r="J138" s="77"/>
      <c r="K138" s="78"/>
    </row>
    <row r="139" spans="1:11" s="3" customFormat="1" ht="30" customHeight="1" x14ac:dyDescent="0.25">
      <c r="A139" s="38">
        <f t="shared" si="8"/>
        <v>11</v>
      </c>
      <c r="B139" s="102" t="str">
        <f>Лист1!B12</f>
        <v>Прочистка канализации 4 м.</v>
      </c>
      <c r="C139" s="102"/>
      <c r="D139" s="102"/>
      <c r="E139" s="102"/>
      <c r="F139" s="155">
        <f>Лист1!C12</f>
        <v>522</v>
      </c>
      <c r="G139" s="155"/>
      <c r="H139" s="76" t="s">
        <v>206</v>
      </c>
      <c r="I139" s="77"/>
      <c r="J139" s="77"/>
      <c r="K139" s="78"/>
    </row>
    <row r="140" spans="1:11" s="3" customFormat="1" ht="28.5" customHeight="1" x14ac:dyDescent="0.25">
      <c r="A140" s="38">
        <f t="shared" si="8"/>
        <v>12</v>
      </c>
      <c r="B140" s="102" t="str">
        <f>Лист1!B13</f>
        <v>Установка подъездного выключателя</v>
      </c>
      <c r="C140" s="102"/>
      <c r="D140" s="102"/>
      <c r="E140" s="102"/>
      <c r="F140" s="155">
        <f>Лист1!C13</f>
        <v>150</v>
      </c>
      <c r="G140" s="155"/>
      <c r="H140" s="76" t="s">
        <v>206</v>
      </c>
      <c r="I140" s="77"/>
      <c r="J140" s="77"/>
      <c r="K140" s="78"/>
    </row>
    <row r="141" spans="1:11" s="3" customFormat="1" ht="30" customHeight="1" x14ac:dyDescent="0.25">
      <c r="A141" s="38">
        <f t="shared" si="8"/>
        <v>13</v>
      </c>
      <c r="B141" s="102" t="str">
        <f>Лист1!B14</f>
        <v>Ремонт скамейки - подъезд № 5</v>
      </c>
      <c r="C141" s="102"/>
      <c r="D141" s="102"/>
      <c r="E141" s="102"/>
      <c r="F141" s="155">
        <f>Лист1!C14</f>
        <v>394</v>
      </c>
      <c r="G141" s="155"/>
      <c r="H141" s="76" t="s">
        <v>206</v>
      </c>
      <c r="I141" s="77"/>
      <c r="J141" s="77"/>
      <c r="K141" s="78"/>
    </row>
    <row r="142" spans="1:11" s="3" customFormat="1" ht="28.5" customHeight="1" x14ac:dyDescent="0.25">
      <c r="A142" s="38">
        <f t="shared" si="8"/>
        <v>14</v>
      </c>
      <c r="B142" s="102" t="str">
        <f>Лист1!B15</f>
        <v>Прочистка канализации 6 м., блок 6</v>
      </c>
      <c r="C142" s="102"/>
      <c r="D142" s="102"/>
      <c r="E142" s="102"/>
      <c r="F142" s="155">
        <f>Лист1!C15</f>
        <v>782</v>
      </c>
      <c r="G142" s="155"/>
      <c r="H142" s="76" t="s">
        <v>206</v>
      </c>
      <c r="I142" s="77"/>
      <c r="J142" s="77"/>
      <c r="K142" s="78"/>
    </row>
    <row r="143" spans="1:11" s="3" customFormat="1" ht="32.25" customHeight="1" x14ac:dyDescent="0.25">
      <c r="A143" s="38">
        <f t="shared" si="8"/>
        <v>15</v>
      </c>
      <c r="B143" s="102" t="str">
        <f>Лист1!B16</f>
        <v>Уплотнение раструба ливневой канализации в перекрытии</v>
      </c>
      <c r="C143" s="102"/>
      <c r="D143" s="102"/>
      <c r="E143" s="102"/>
      <c r="F143" s="155">
        <f>Лист1!C16</f>
        <v>124</v>
      </c>
      <c r="G143" s="155"/>
      <c r="H143" s="76" t="s">
        <v>206</v>
      </c>
      <c r="I143" s="77"/>
      <c r="J143" s="77"/>
      <c r="K143" s="78"/>
    </row>
    <row r="144" spans="1:11" s="3" customFormat="1" ht="31.5" customHeight="1" x14ac:dyDescent="0.25">
      <c r="A144" s="38">
        <f t="shared" si="8"/>
        <v>16</v>
      </c>
      <c r="B144" s="102" t="str">
        <f>Лист1!B17</f>
        <v>Прочистка канализации 14 м. блок 1,4</v>
      </c>
      <c r="C144" s="102"/>
      <c r="D144" s="102"/>
      <c r="E144" s="102"/>
      <c r="F144" s="155">
        <f>Лист1!C17</f>
        <v>795</v>
      </c>
      <c r="G144" s="155"/>
      <c r="H144" s="76" t="s">
        <v>206</v>
      </c>
      <c r="I144" s="77"/>
      <c r="J144" s="77"/>
      <c r="K144" s="78"/>
    </row>
    <row r="145" spans="1:11" s="3" customFormat="1" ht="29.25" customHeight="1" x14ac:dyDescent="0.25">
      <c r="A145" s="38">
        <f t="shared" si="8"/>
        <v>17</v>
      </c>
      <c r="B145" s="102" t="str">
        <f>Лист1!B18</f>
        <v>Окос травы придомовой территории 1024 кв.м.</v>
      </c>
      <c r="C145" s="102"/>
      <c r="D145" s="102"/>
      <c r="E145" s="102"/>
      <c r="F145" s="155">
        <f>Лист1!C18</f>
        <v>1020</v>
      </c>
      <c r="G145" s="155"/>
      <c r="H145" s="76" t="s">
        <v>206</v>
      </c>
      <c r="I145" s="77"/>
      <c r="J145" s="77"/>
      <c r="K145" s="78"/>
    </row>
    <row r="146" spans="1:11" s="3" customFormat="1" ht="29.25" customHeight="1" x14ac:dyDescent="0.25">
      <c r="A146" s="38">
        <f t="shared" si="8"/>
        <v>18</v>
      </c>
      <c r="B146" s="102" t="str">
        <f>Лист1!B19</f>
        <v>Смена стояка полотенцесушителя 2,5м. Ду-20 - кв. № 151-154</v>
      </c>
      <c r="C146" s="102"/>
      <c r="D146" s="102"/>
      <c r="E146" s="102"/>
      <c r="F146" s="155">
        <f>Лист1!C19</f>
        <v>1495</v>
      </c>
      <c r="G146" s="155"/>
      <c r="H146" s="76" t="s">
        <v>206</v>
      </c>
      <c r="I146" s="77"/>
      <c r="J146" s="77"/>
      <c r="K146" s="78"/>
    </row>
    <row r="147" spans="1:11" s="3" customFormat="1" ht="32.25" customHeight="1" x14ac:dyDescent="0.25">
      <c r="A147" s="38">
        <f t="shared" si="8"/>
        <v>19</v>
      </c>
      <c r="B147" s="102" t="str">
        <f>Лист1!B20</f>
        <v>Изготовление и установка хомута  д 76 мм (1 шт.) - блок 6</v>
      </c>
      <c r="C147" s="102"/>
      <c r="D147" s="102"/>
      <c r="E147" s="102"/>
      <c r="F147" s="155">
        <f>Лист1!C20</f>
        <v>367.18</v>
      </c>
      <c r="G147" s="155"/>
      <c r="H147" s="76" t="s">
        <v>206</v>
      </c>
      <c r="I147" s="77"/>
      <c r="J147" s="77"/>
      <c r="K147" s="78"/>
    </row>
    <row r="148" spans="1:11" s="3" customFormat="1" ht="31.5" customHeight="1" x14ac:dyDescent="0.25">
      <c r="A148" s="38">
        <f t="shared" si="8"/>
        <v>20</v>
      </c>
      <c r="B148" s="102" t="str">
        <f>Лист1!B21</f>
        <v>Текущий ремонт карусели, установка сидений</v>
      </c>
      <c r="C148" s="102"/>
      <c r="D148" s="102"/>
      <c r="E148" s="102"/>
      <c r="F148" s="155">
        <f>Лист1!C21</f>
        <v>516</v>
      </c>
      <c r="G148" s="155"/>
      <c r="H148" s="76" t="s">
        <v>206</v>
      </c>
      <c r="I148" s="77"/>
      <c r="J148" s="77"/>
      <c r="K148" s="78"/>
    </row>
    <row r="149" spans="1:11" s="3" customFormat="1" ht="30" customHeight="1" x14ac:dyDescent="0.25">
      <c r="A149" s="38">
        <f t="shared" si="8"/>
        <v>21</v>
      </c>
      <c r="B149" s="102" t="str">
        <f>Лист1!B22</f>
        <v>Изготовление и установка хомута Д.40 (2 шт.) на систему отопления _ Блок 4</v>
      </c>
      <c r="C149" s="102"/>
      <c r="D149" s="102"/>
      <c r="E149" s="102"/>
      <c r="F149" s="155">
        <f>Лист1!C22</f>
        <v>588</v>
      </c>
      <c r="G149" s="155"/>
      <c r="H149" s="76" t="s">
        <v>206</v>
      </c>
      <c r="I149" s="77"/>
      <c r="J149" s="77"/>
      <c r="K149" s="78"/>
    </row>
    <row r="150" spans="1:11" s="3" customFormat="1" ht="30" customHeight="1" x14ac:dyDescent="0.25">
      <c r="A150" s="38">
        <f t="shared" si="8"/>
        <v>22</v>
      </c>
      <c r="B150" s="102" t="str">
        <f>Лист1!B23</f>
        <v>Текущий ремонт надболконного козырька – кв.29</v>
      </c>
      <c r="C150" s="102"/>
      <c r="D150" s="102"/>
      <c r="E150" s="102"/>
      <c r="F150" s="155">
        <f>Лист1!C23</f>
        <v>666</v>
      </c>
      <c r="G150" s="155"/>
      <c r="H150" s="76" t="s">
        <v>206</v>
      </c>
      <c r="I150" s="77"/>
      <c r="J150" s="77"/>
      <c r="K150" s="78"/>
    </row>
    <row r="151" spans="1:11" s="3" customFormat="1" ht="30" customHeight="1" x14ac:dyDescent="0.25">
      <c r="A151" s="38">
        <f t="shared" si="8"/>
        <v>23</v>
      </c>
      <c r="B151" s="102" t="str">
        <f>Лист1!B24</f>
        <v>Промывка системы отопления</v>
      </c>
      <c r="C151" s="102"/>
      <c r="D151" s="102"/>
      <c r="E151" s="102"/>
      <c r="F151" s="155">
        <f>Лист1!C24</f>
        <v>114134</v>
      </c>
      <c r="G151" s="155"/>
      <c r="H151" s="76" t="s">
        <v>206</v>
      </c>
      <c r="I151" s="77"/>
      <c r="J151" s="77"/>
      <c r="K151" s="78"/>
    </row>
    <row r="152" spans="1:11" s="3" customFormat="1" ht="30" customHeight="1" x14ac:dyDescent="0.25">
      <c r="A152" s="38">
        <f t="shared" si="8"/>
        <v>24</v>
      </c>
      <c r="B152" s="102" t="str">
        <f>Лист1!B25</f>
        <v>Изготовление и установка хомута Д.32 (1 шт.) на систему отопления _ Блок 4</v>
      </c>
      <c r="C152" s="102"/>
      <c r="D152" s="102"/>
      <c r="E152" s="102"/>
      <c r="F152" s="155">
        <f>Лист1!C25</f>
        <v>294</v>
      </c>
      <c r="G152" s="155"/>
      <c r="H152" s="76" t="s">
        <v>206</v>
      </c>
      <c r="I152" s="77"/>
      <c r="J152" s="77"/>
      <c r="K152" s="78"/>
    </row>
    <row r="153" spans="1:11" s="3" customFormat="1" ht="30" customHeight="1" x14ac:dyDescent="0.25">
      <c r="A153" s="38">
        <f t="shared" si="8"/>
        <v>25</v>
      </c>
      <c r="B153" s="102" t="str">
        <f>Лист1!B26</f>
        <v>Замена стояков отопления – кв.34</v>
      </c>
      <c r="C153" s="102"/>
      <c r="D153" s="102"/>
      <c r="E153" s="102"/>
      <c r="F153" s="155">
        <f>Лист1!C26</f>
        <v>1957</v>
      </c>
      <c r="G153" s="155"/>
      <c r="H153" s="76" t="s">
        <v>206</v>
      </c>
      <c r="I153" s="77"/>
      <c r="J153" s="77"/>
      <c r="K153" s="78"/>
    </row>
    <row r="154" spans="1:11" s="3" customFormat="1" ht="30" customHeight="1" x14ac:dyDescent="0.25">
      <c r="A154" s="38">
        <f t="shared" si="8"/>
        <v>26</v>
      </c>
      <c r="B154" s="102" t="str">
        <f>Лист1!B27</f>
        <v>Ликвидация порыва на системе отопления – Блок 2</v>
      </c>
      <c r="C154" s="102"/>
      <c r="D154" s="102"/>
      <c r="E154" s="102"/>
      <c r="F154" s="155">
        <f>Лист1!C27</f>
        <v>957</v>
      </c>
      <c r="G154" s="155"/>
      <c r="H154" s="76" t="s">
        <v>206</v>
      </c>
      <c r="I154" s="77"/>
      <c r="J154" s="77"/>
      <c r="K154" s="78"/>
    </row>
    <row r="155" spans="1:11" s="3" customFormat="1" ht="30" customHeight="1" x14ac:dyDescent="0.25">
      <c r="A155" s="38">
        <f t="shared" si="8"/>
        <v>27</v>
      </c>
      <c r="B155" s="102" t="str">
        <f>Лист1!B28</f>
        <v>Текущий ремонт кровли – кв. 90 (спальня)</v>
      </c>
      <c r="C155" s="102"/>
      <c r="D155" s="102"/>
      <c r="E155" s="102"/>
      <c r="F155" s="155">
        <f>Лист1!C28</f>
        <v>272</v>
      </c>
      <c r="G155" s="155"/>
      <c r="H155" s="76" t="s">
        <v>206</v>
      </c>
      <c r="I155" s="77"/>
      <c r="J155" s="77"/>
      <c r="K155" s="78"/>
    </row>
    <row r="156" spans="1:11" s="3" customFormat="1" ht="28.5" customHeight="1" x14ac:dyDescent="0.25">
      <c r="A156" s="38">
        <f t="shared" si="8"/>
        <v>28</v>
      </c>
      <c r="B156" s="102" t="str">
        <f>Лист1!B29</f>
        <v>Замена задвижек на теплоузле – Блок 1</v>
      </c>
      <c r="C156" s="102"/>
      <c r="D156" s="102"/>
      <c r="E156" s="102"/>
      <c r="F156" s="155">
        <f>Лист1!C29</f>
        <v>2940</v>
      </c>
      <c r="G156" s="155"/>
      <c r="H156" s="76" t="s">
        <v>206</v>
      </c>
      <c r="I156" s="77"/>
      <c r="J156" s="77"/>
      <c r="K156" s="78"/>
    </row>
    <row r="157" spans="1:11" s="3" customFormat="1" ht="30" customHeight="1" x14ac:dyDescent="0.25">
      <c r="A157" s="38">
        <f t="shared" si="8"/>
        <v>29</v>
      </c>
      <c r="B157" s="102" t="str">
        <f>Лист1!B30</f>
        <v>Текущий ремонт кровли, ливневка раструб – кв. 60</v>
      </c>
      <c r="C157" s="102"/>
      <c r="D157" s="102"/>
      <c r="E157" s="102"/>
      <c r="F157" s="155">
        <f>Лист1!C30</f>
        <v>135</v>
      </c>
      <c r="G157" s="155"/>
      <c r="H157" s="76" t="s">
        <v>206</v>
      </c>
      <c r="I157" s="77"/>
      <c r="J157" s="77"/>
      <c r="K157" s="78"/>
    </row>
    <row r="158" spans="1:11" s="3" customFormat="1" ht="27" customHeight="1" x14ac:dyDescent="0.25">
      <c r="A158" s="38">
        <f t="shared" si="8"/>
        <v>30</v>
      </c>
      <c r="B158" s="102" t="str">
        <f>Лист1!B31</f>
        <v>Текущий ремонт кровли, ливневка раструб – кв. 90</v>
      </c>
      <c r="C158" s="102"/>
      <c r="D158" s="102"/>
      <c r="E158" s="102"/>
      <c r="F158" s="155">
        <f>Лист1!C31</f>
        <v>379</v>
      </c>
      <c r="G158" s="155"/>
      <c r="H158" s="76" t="s">
        <v>206</v>
      </c>
      <c r="I158" s="77"/>
      <c r="J158" s="77"/>
      <c r="K158" s="78"/>
    </row>
    <row r="159" spans="1:11" s="3" customFormat="1" ht="29.25" customHeight="1" x14ac:dyDescent="0.25">
      <c r="A159" s="38">
        <f t="shared" si="8"/>
        <v>31</v>
      </c>
      <c r="B159" s="102" t="str">
        <f>Лист1!B32</f>
        <v>Ликвидация порыва на системе ХВС – Подъезд 6</v>
      </c>
      <c r="C159" s="102"/>
      <c r="D159" s="102"/>
      <c r="E159" s="102"/>
      <c r="F159" s="155">
        <f>Лист1!C32</f>
        <v>294</v>
      </c>
      <c r="G159" s="155"/>
      <c r="H159" s="76" t="s">
        <v>206</v>
      </c>
      <c r="I159" s="77"/>
      <c r="J159" s="77"/>
      <c r="K159" s="78"/>
    </row>
    <row r="160" spans="1:11" s="3" customFormat="1" ht="27.75" customHeight="1" x14ac:dyDescent="0.25">
      <c r="A160" s="38">
        <f t="shared" si="8"/>
        <v>32</v>
      </c>
      <c r="B160" s="102" t="str">
        <f>Лист1!B33</f>
        <v>Прочистка канализации (11 м.) – Блок 1</v>
      </c>
      <c r="C160" s="102"/>
      <c r="D160" s="102"/>
      <c r="E160" s="102"/>
      <c r="F160" s="155">
        <f>Лист1!C33</f>
        <v>1420</v>
      </c>
      <c r="G160" s="155"/>
      <c r="H160" s="76" t="s">
        <v>206</v>
      </c>
      <c r="I160" s="77"/>
      <c r="J160" s="77"/>
      <c r="K160" s="78"/>
    </row>
    <row r="161" spans="1:11" s="3" customFormat="1" ht="30" customHeight="1" x14ac:dyDescent="0.25">
      <c r="A161" s="38">
        <f t="shared" si="8"/>
        <v>33</v>
      </c>
      <c r="B161" s="102" t="str">
        <f>Лист1!B34</f>
        <v>Текущий ремонт перил – Подъезд 1</v>
      </c>
      <c r="C161" s="102"/>
      <c r="D161" s="102"/>
      <c r="E161" s="102"/>
      <c r="F161" s="155">
        <f>Лист1!C34</f>
        <v>84</v>
      </c>
      <c r="G161" s="155"/>
      <c r="H161" s="76" t="s">
        <v>206</v>
      </c>
      <c r="I161" s="77"/>
      <c r="J161" s="77"/>
      <c r="K161" s="78"/>
    </row>
    <row r="162" spans="1:11" s="3" customFormat="1" ht="27.75" customHeight="1" x14ac:dyDescent="0.25">
      <c r="A162" s="38">
        <f t="shared" si="8"/>
        <v>34</v>
      </c>
      <c r="B162" s="102" t="str">
        <f>Лист1!B35</f>
        <v>Замена розлива (д. 50)</v>
      </c>
      <c r="C162" s="102"/>
      <c r="D162" s="102"/>
      <c r="E162" s="102"/>
      <c r="F162" s="155">
        <f>Лист1!C35</f>
        <v>111234</v>
      </c>
      <c r="G162" s="155"/>
      <c r="H162" s="76" t="s">
        <v>206</v>
      </c>
      <c r="I162" s="77"/>
      <c r="J162" s="77"/>
      <c r="K162" s="78"/>
    </row>
    <row r="163" spans="1:11" s="3" customFormat="1" ht="27" customHeight="1" x14ac:dyDescent="0.25">
      <c r="A163" s="38">
        <f t="shared" si="8"/>
        <v>35</v>
      </c>
      <c r="B163" s="102" t="str">
        <f>Лист1!B36</f>
        <v>Замена сборок (Д.25)</v>
      </c>
      <c r="C163" s="102"/>
      <c r="D163" s="102"/>
      <c r="E163" s="102"/>
      <c r="F163" s="155">
        <f>Лист1!C36</f>
        <v>29834</v>
      </c>
      <c r="G163" s="155"/>
      <c r="H163" s="76" t="s">
        <v>206</v>
      </c>
      <c r="I163" s="77"/>
      <c r="J163" s="77"/>
      <c r="K163" s="78"/>
    </row>
    <row r="164" spans="1:11" s="3" customFormat="1" ht="33" customHeight="1" x14ac:dyDescent="0.25">
      <c r="A164" s="38">
        <f t="shared" si="8"/>
        <v>36</v>
      </c>
      <c r="B164" s="102" t="str">
        <f>Лист1!B37</f>
        <v>Окос травы придомовой территории 1024 кв.м.</v>
      </c>
      <c r="C164" s="102"/>
      <c r="D164" s="102"/>
      <c r="E164" s="102"/>
      <c r="F164" s="155">
        <f>Лист1!C37</f>
        <v>31385.599999999999</v>
      </c>
      <c r="G164" s="155"/>
      <c r="H164" s="76" t="s">
        <v>206</v>
      </c>
      <c r="I164" s="77"/>
      <c r="J164" s="77"/>
      <c r="K164" s="78"/>
    </row>
    <row r="165" spans="1:11" s="3" customFormat="1" ht="42.75" customHeight="1" x14ac:dyDescent="0.25">
      <c r="A165" s="38">
        <f t="shared" si="8"/>
        <v>37</v>
      </c>
      <c r="B165" s="102" t="str">
        <f>Лист1!B38</f>
        <v>Замена стояка канализации – кв. 41,44</v>
      </c>
      <c r="C165" s="102"/>
      <c r="D165" s="102"/>
      <c r="E165" s="102"/>
      <c r="F165" s="155">
        <f>Лист1!C38</f>
        <v>3713</v>
      </c>
      <c r="G165" s="155"/>
      <c r="H165" s="76" t="s">
        <v>206</v>
      </c>
      <c r="I165" s="77"/>
      <c r="J165" s="77"/>
      <c r="K165" s="78"/>
    </row>
    <row r="166" spans="1:11" s="3" customFormat="1" ht="36" customHeight="1" x14ac:dyDescent="0.25">
      <c r="A166" s="38">
        <f t="shared" si="8"/>
        <v>38</v>
      </c>
      <c r="B166" s="102" t="str">
        <f>Лист1!B39</f>
        <v>Изготовление и установка хомута на отопление- Блок 4</v>
      </c>
      <c r="C166" s="102"/>
      <c r="D166" s="102"/>
      <c r="E166" s="102"/>
      <c r="F166" s="155">
        <f>Лист1!C39</f>
        <v>294</v>
      </c>
      <c r="G166" s="155"/>
      <c r="H166" s="76" t="s">
        <v>206</v>
      </c>
      <c r="I166" s="77"/>
      <c r="J166" s="77"/>
      <c r="K166" s="78"/>
    </row>
    <row r="167" spans="1:11" s="3" customFormat="1" ht="30" customHeight="1" x14ac:dyDescent="0.25">
      <c r="A167" s="38">
        <f t="shared" si="8"/>
        <v>39</v>
      </c>
      <c r="B167" s="102" t="str">
        <f>Лист1!B40</f>
        <v>Замена вышедших из строя задвижек – 4 блок</v>
      </c>
      <c r="C167" s="102"/>
      <c r="D167" s="102"/>
      <c r="E167" s="102"/>
      <c r="F167" s="155">
        <f>Лист1!C40</f>
        <v>5914</v>
      </c>
      <c r="G167" s="155"/>
      <c r="H167" s="76" t="s">
        <v>206</v>
      </c>
      <c r="I167" s="77"/>
      <c r="J167" s="77"/>
      <c r="K167" s="78"/>
    </row>
    <row r="168" spans="1:11" s="3" customFormat="1" ht="21.75" customHeight="1" x14ac:dyDescent="0.25">
      <c r="A168" s="38">
        <f t="shared" si="8"/>
        <v>40</v>
      </c>
      <c r="B168" s="102" t="str">
        <f>Лист1!B41</f>
        <v>Замена стояка (розлива) системы отопления –Блок 5</v>
      </c>
      <c r="C168" s="102"/>
      <c r="D168" s="102"/>
      <c r="E168" s="102"/>
      <c r="F168" s="155">
        <f>Лист1!C41</f>
        <v>12105</v>
      </c>
      <c r="G168" s="155"/>
      <c r="H168" s="76" t="s">
        <v>206</v>
      </c>
      <c r="I168" s="77"/>
      <c r="J168" s="77"/>
      <c r="K168" s="78"/>
    </row>
    <row r="169" spans="1:11" s="3" customFormat="1" ht="40.5" customHeight="1" x14ac:dyDescent="0.25">
      <c r="A169" s="38">
        <f t="shared" si="8"/>
        <v>41</v>
      </c>
      <c r="B169" s="102" t="str">
        <f>Лист1!B42</f>
        <v>Замена узла отопления – Блок 5</v>
      </c>
      <c r="C169" s="102"/>
      <c r="D169" s="102"/>
      <c r="E169" s="102"/>
      <c r="F169" s="155">
        <f>Лист1!C42</f>
        <v>4361</v>
      </c>
      <c r="G169" s="155"/>
      <c r="H169" s="76" t="s">
        <v>206</v>
      </c>
      <c r="I169" s="77"/>
      <c r="J169" s="77"/>
      <c r="K169" s="78"/>
    </row>
    <row r="170" spans="1:11" s="3" customFormat="1" ht="28.5" customHeight="1" x14ac:dyDescent="0.25">
      <c r="A170" s="38">
        <f t="shared" si="8"/>
        <v>42</v>
      </c>
      <c r="B170" s="102" t="str">
        <f>Лист1!B43</f>
        <v>Текущий ремонт кровли (примыкания вентшахты и ливневки) – кв. 58</v>
      </c>
      <c r="C170" s="102"/>
      <c r="D170" s="102"/>
      <c r="E170" s="102"/>
      <c r="F170" s="155">
        <f>Лист1!C43</f>
        <v>889</v>
      </c>
      <c r="G170" s="155"/>
      <c r="H170" s="76" t="s">
        <v>206</v>
      </c>
      <c r="I170" s="77"/>
      <c r="J170" s="77"/>
      <c r="K170" s="78"/>
    </row>
    <row r="171" spans="1:11" s="3" customFormat="1" ht="28.5" customHeight="1" x14ac:dyDescent="0.25">
      <c r="A171" s="38">
        <f t="shared" si="8"/>
        <v>43</v>
      </c>
      <c r="B171" s="102" t="str">
        <f>Лист1!B44</f>
        <v>Текущий ремонт (оклеивание) кровли у 2х ливневок – кв.79</v>
      </c>
      <c r="C171" s="102"/>
      <c r="D171" s="102"/>
      <c r="E171" s="102"/>
      <c r="F171" s="155">
        <f>Лист1!C44</f>
        <v>889</v>
      </c>
      <c r="G171" s="155"/>
      <c r="H171" s="76" t="s">
        <v>206</v>
      </c>
      <c r="I171" s="77"/>
      <c r="J171" s="77"/>
      <c r="K171" s="78"/>
    </row>
    <row r="172" spans="1:11" s="3" customFormat="1" ht="28.5" customHeight="1" x14ac:dyDescent="0.25">
      <c r="A172" s="38">
        <f t="shared" si="8"/>
        <v>44</v>
      </c>
      <c r="B172" s="102" t="str">
        <f>Лист1!B45</f>
        <v>Прочистка системы канализации – Блок 3</v>
      </c>
      <c r="C172" s="102"/>
      <c r="D172" s="102"/>
      <c r="E172" s="102"/>
      <c r="F172" s="155">
        <f>Лист1!C45</f>
        <v>1013</v>
      </c>
      <c r="G172" s="155"/>
      <c r="H172" s="76" t="s">
        <v>206</v>
      </c>
      <c r="I172" s="77"/>
      <c r="J172" s="77"/>
      <c r="K172" s="78"/>
    </row>
    <row r="173" spans="1:11" s="3" customFormat="1" ht="28.5" customHeight="1" x14ac:dyDescent="0.25">
      <c r="A173" s="38">
        <f t="shared" si="8"/>
        <v>45</v>
      </c>
      <c r="B173" s="102" t="str">
        <f>Лист1!B46</f>
        <v>Текущий ремонт примыкания вентиляции – кв. 107</v>
      </c>
      <c r="C173" s="102"/>
      <c r="D173" s="102"/>
      <c r="E173" s="102"/>
      <c r="F173" s="155">
        <f>Лист1!C46</f>
        <v>653</v>
      </c>
      <c r="G173" s="155"/>
      <c r="H173" s="76" t="s">
        <v>206</v>
      </c>
      <c r="I173" s="77"/>
      <c r="J173" s="77"/>
      <c r="K173" s="78"/>
    </row>
    <row r="174" spans="1:11" s="3" customFormat="1" ht="28.5" customHeight="1" x14ac:dyDescent="0.25">
      <c r="A174" s="38">
        <f t="shared" si="8"/>
        <v>46</v>
      </c>
      <c r="B174" s="102" t="str">
        <f>Лист1!B47</f>
        <v>Прочистка системы канализации – Блок 3</v>
      </c>
      <c r="C174" s="102"/>
      <c r="D174" s="102"/>
      <c r="E174" s="102"/>
      <c r="F174" s="155">
        <f>Лист1!C47</f>
        <v>1275</v>
      </c>
      <c r="G174" s="155"/>
      <c r="H174" s="76" t="s">
        <v>206</v>
      </c>
      <c r="I174" s="77"/>
      <c r="J174" s="77"/>
      <c r="K174" s="78"/>
    </row>
    <row r="175" spans="1:11" s="3" customFormat="1" ht="28.5" customHeight="1" x14ac:dyDescent="0.25">
      <c r="A175" s="39">
        <f t="shared" si="8"/>
        <v>47</v>
      </c>
      <c r="B175" s="74" t="str">
        <f>Лист1!B48</f>
        <v>Текущий ремонт примыкания вентиляции – кв. 89</v>
      </c>
      <c r="C175" s="74"/>
      <c r="D175" s="74"/>
      <c r="E175" s="74"/>
      <c r="F175" s="75">
        <f>Лист1!C48</f>
        <v>44</v>
      </c>
      <c r="G175" s="75"/>
      <c r="H175" s="76" t="s">
        <v>206</v>
      </c>
      <c r="I175" s="77"/>
      <c r="J175" s="77"/>
      <c r="K175" s="78"/>
    </row>
    <row r="176" spans="1:11" s="3" customFormat="1" ht="28.5" customHeight="1" x14ac:dyDescent="0.25">
      <c r="A176" s="39">
        <f t="shared" si="8"/>
        <v>48</v>
      </c>
      <c r="B176" s="74" t="str">
        <f>Лист1!B49</f>
        <v>Установка заглушек на стояки сис-мы отопления</v>
      </c>
      <c r="C176" s="74"/>
      <c r="D176" s="74"/>
      <c r="E176" s="74"/>
      <c r="F176" s="75">
        <f>Лист1!C49</f>
        <v>5825</v>
      </c>
      <c r="G176" s="75"/>
      <c r="H176" s="76" t="s">
        <v>206</v>
      </c>
      <c r="I176" s="77"/>
      <c r="J176" s="77"/>
      <c r="K176" s="78"/>
    </row>
    <row r="177" spans="1:11" s="3" customFormat="1" ht="28.5" customHeight="1" x14ac:dyDescent="0.25">
      <c r="A177" s="39">
        <f t="shared" si="8"/>
        <v>49</v>
      </c>
      <c r="B177" s="74" t="str">
        <f>Лист1!B50</f>
        <v>Замены стояка (розлива) системы отопления – блок 2</v>
      </c>
      <c r="C177" s="74"/>
      <c r="D177" s="74"/>
      <c r="E177" s="74"/>
      <c r="F177" s="75">
        <f>Лист1!C50</f>
        <v>28975</v>
      </c>
      <c r="G177" s="75"/>
      <c r="H177" s="76" t="s">
        <v>206</v>
      </c>
      <c r="I177" s="77"/>
      <c r="J177" s="77"/>
      <c r="K177" s="78"/>
    </row>
    <row r="178" spans="1:11" s="3" customFormat="1" ht="28.5" customHeight="1" x14ac:dyDescent="0.25">
      <c r="A178" s="39">
        <f t="shared" si="8"/>
        <v>50</v>
      </c>
      <c r="B178" s="74" t="str">
        <f>Лист1!B51</f>
        <v>Смена сборки</v>
      </c>
      <c r="C178" s="74"/>
      <c r="D178" s="74"/>
      <c r="E178" s="74"/>
      <c r="F178" s="75">
        <f>Лист1!C51</f>
        <v>2165</v>
      </c>
      <c r="G178" s="75"/>
      <c r="H178" s="76" t="s">
        <v>206</v>
      </c>
      <c r="I178" s="77"/>
      <c r="J178" s="77"/>
      <c r="K178" s="78"/>
    </row>
    <row r="179" spans="1:11" s="3" customFormat="1" ht="28.5" customHeight="1" x14ac:dyDescent="0.25">
      <c r="A179" s="39">
        <f t="shared" si="8"/>
        <v>51</v>
      </c>
      <c r="B179" s="74" t="str">
        <f>Лист1!B52</f>
        <v>Ревизия задвижек со снятием – блок 5</v>
      </c>
      <c r="C179" s="74"/>
      <c r="D179" s="74"/>
      <c r="E179" s="74"/>
      <c r="F179" s="75">
        <f>Лист1!C52</f>
        <v>4466</v>
      </c>
      <c r="G179" s="75"/>
      <c r="H179" s="76" t="s">
        <v>206</v>
      </c>
      <c r="I179" s="77"/>
      <c r="J179" s="77"/>
      <c r="K179" s="78"/>
    </row>
    <row r="180" spans="1:11" s="3" customFormat="1" ht="28.5" customHeight="1" x14ac:dyDescent="0.25">
      <c r="A180" s="39">
        <f t="shared" si="8"/>
        <v>52</v>
      </c>
      <c r="B180" s="74" t="str">
        <f>Лист1!B53</f>
        <v>Вырубка кустарников из под фундамента и отмостки дома</v>
      </c>
      <c r="C180" s="74"/>
      <c r="D180" s="74"/>
      <c r="E180" s="74"/>
      <c r="F180" s="75">
        <f>Лист1!C53</f>
        <v>520</v>
      </c>
      <c r="G180" s="75"/>
      <c r="H180" s="76" t="s">
        <v>206</v>
      </c>
      <c r="I180" s="77"/>
      <c r="J180" s="77"/>
      <c r="K180" s="78"/>
    </row>
    <row r="181" spans="1:11" s="3" customFormat="1" ht="28.5" customHeight="1" x14ac:dyDescent="0.25">
      <c r="A181" s="39">
        <f t="shared" si="8"/>
        <v>53</v>
      </c>
      <c r="B181" s="74" t="str">
        <f>Лист1!B54</f>
        <v>Установка чердачного люка с установкой замочных петель</v>
      </c>
      <c r="C181" s="74"/>
      <c r="D181" s="74"/>
      <c r="E181" s="74"/>
      <c r="F181" s="75">
        <f>Лист1!C54</f>
        <v>189</v>
      </c>
      <c r="G181" s="75"/>
      <c r="H181" s="76" t="s">
        <v>206</v>
      </c>
      <c r="I181" s="77"/>
      <c r="J181" s="77"/>
      <c r="K181" s="78"/>
    </row>
    <row r="182" spans="1:11" s="3" customFormat="1" ht="28.5" customHeight="1" x14ac:dyDescent="0.25">
      <c r="A182" s="39">
        <f t="shared" si="8"/>
        <v>54</v>
      </c>
      <c r="B182" s="74" t="str">
        <f>Лист1!B55</f>
        <v>Подъ.8,9-замена э.вставки</v>
      </c>
      <c r="C182" s="74"/>
      <c r="D182" s="74"/>
      <c r="E182" s="74"/>
      <c r="F182" s="75">
        <f>Лист1!C55</f>
        <v>744</v>
      </c>
      <c r="G182" s="75"/>
      <c r="H182" s="76" t="s">
        <v>206</v>
      </c>
      <c r="I182" s="77"/>
      <c r="J182" s="77"/>
      <c r="K182" s="78"/>
    </row>
    <row r="183" spans="1:11" s="3" customFormat="1" ht="28.5" customHeight="1" x14ac:dyDescent="0.25">
      <c r="A183" s="39">
        <f t="shared" si="8"/>
        <v>55</v>
      </c>
      <c r="B183" s="74" t="str">
        <f>Лист1!B56</f>
        <v>Ревизия этажных щитов</v>
      </c>
      <c r="C183" s="74"/>
      <c r="D183" s="74"/>
      <c r="E183" s="74"/>
      <c r="F183" s="75">
        <f>Лист1!C56</f>
        <v>30340</v>
      </c>
      <c r="G183" s="75"/>
      <c r="H183" s="76" t="s">
        <v>206</v>
      </c>
      <c r="I183" s="77"/>
      <c r="J183" s="77"/>
      <c r="K183" s="78"/>
    </row>
    <row r="184" spans="1:11" s="3" customFormat="1" ht="28.5" customHeight="1" x14ac:dyDescent="0.25">
      <c r="A184" s="39">
        <f t="shared" si="8"/>
        <v>56</v>
      </c>
      <c r="B184" s="74" t="str">
        <f>Лист1!B57</f>
        <v>Ремонт входной двери в подвал</v>
      </c>
      <c r="C184" s="74"/>
      <c r="D184" s="74"/>
      <c r="E184" s="74"/>
      <c r="F184" s="75">
        <f>Лист1!C57</f>
        <v>434</v>
      </c>
      <c r="G184" s="75"/>
      <c r="H184" s="76" t="s">
        <v>206</v>
      </c>
      <c r="I184" s="77"/>
      <c r="J184" s="77"/>
      <c r="K184" s="78"/>
    </row>
    <row r="185" spans="1:11" s="3" customFormat="1" ht="28.5" customHeight="1" x14ac:dyDescent="0.25">
      <c r="A185" s="39">
        <f t="shared" si="8"/>
        <v>57</v>
      </c>
      <c r="B185" s="74" t="str">
        <f>Лист1!B58</f>
        <v>Подъ.11-смена лампы на светильнике «кобра»</v>
      </c>
      <c r="C185" s="74"/>
      <c r="D185" s="74"/>
      <c r="E185" s="74"/>
      <c r="F185" s="75">
        <f>Лист1!C58</f>
        <v>322</v>
      </c>
      <c r="G185" s="75"/>
      <c r="H185" s="76" t="s">
        <v>206</v>
      </c>
      <c r="I185" s="77"/>
      <c r="J185" s="77"/>
      <c r="K185" s="78"/>
    </row>
    <row r="186" spans="1:11" s="3" customFormat="1" ht="28.5" customHeight="1" x14ac:dyDescent="0.25">
      <c r="A186" s="39">
        <f t="shared" si="8"/>
        <v>58</v>
      </c>
      <c r="B186" s="74" t="str">
        <f>Лист1!B59</f>
        <v>Установка подвальных продухов</v>
      </c>
      <c r="C186" s="74"/>
      <c r="D186" s="74"/>
      <c r="E186" s="74"/>
      <c r="F186" s="75">
        <f>Лист1!C59</f>
        <v>89</v>
      </c>
      <c r="G186" s="75"/>
      <c r="H186" s="76" t="s">
        <v>206</v>
      </c>
      <c r="I186" s="77"/>
      <c r="J186" s="77"/>
      <c r="K186" s="78"/>
    </row>
    <row r="187" spans="1:11" s="3" customFormat="1" ht="28.5" customHeight="1" x14ac:dyDescent="0.25">
      <c r="A187" s="39">
        <f t="shared" si="8"/>
        <v>59</v>
      </c>
      <c r="B187" s="74" t="str">
        <f>Лист1!B60</f>
        <v>Гидравлические испытания системы отопления при Р=6 кг/кв.см.</v>
      </c>
      <c r="C187" s="74"/>
      <c r="D187" s="74"/>
      <c r="E187" s="74"/>
      <c r="F187" s="75">
        <f>Лист1!C60</f>
        <v>174507</v>
      </c>
      <c r="G187" s="75"/>
      <c r="H187" s="76" t="s">
        <v>206</v>
      </c>
      <c r="I187" s="77"/>
      <c r="J187" s="77"/>
      <c r="K187" s="78"/>
    </row>
    <row r="188" spans="1:11" s="3" customFormat="1" ht="28.5" customHeight="1" x14ac:dyDescent="0.25">
      <c r="A188" s="39">
        <f t="shared" si="8"/>
        <v>60</v>
      </c>
      <c r="B188" s="74" t="str">
        <f>Лист1!B61</f>
        <v>Блок 5-смена заглушек, сборок</v>
      </c>
      <c r="C188" s="74"/>
      <c r="D188" s="74"/>
      <c r="E188" s="74"/>
      <c r="F188" s="75">
        <f>Лист1!C61</f>
        <v>10160</v>
      </c>
      <c r="G188" s="75"/>
      <c r="H188" s="76" t="s">
        <v>206</v>
      </c>
      <c r="I188" s="77"/>
      <c r="J188" s="77"/>
      <c r="K188" s="78"/>
    </row>
    <row r="189" spans="1:11" s="3" customFormat="1" ht="28.5" customHeight="1" x14ac:dyDescent="0.25">
      <c r="A189" s="39">
        <f t="shared" si="8"/>
        <v>61</v>
      </c>
      <c r="B189" s="74" t="str">
        <f>Лист1!B62</f>
        <v>Блок 5-прочистка канализации</v>
      </c>
      <c r="C189" s="74"/>
      <c r="D189" s="74"/>
      <c r="E189" s="74"/>
      <c r="F189" s="75">
        <f>Лист1!C62</f>
        <v>1160</v>
      </c>
      <c r="G189" s="75"/>
      <c r="H189" s="76" t="s">
        <v>206</v>
      </c>
      <c r="I189" s="77"/>
      <c r="J189" s="77"/>
      <c r="K189" s="78"/>
    </row>
    <row r="190" spans="1:11" s="3" customFormat="1" ht="28.5" customHeight="1" x14ac:dyDescent="0.25">
      <c r="A190" s="39">
        <f t="shared" si="8"/>
        <v>62</v>
      </c>
      <c r="B190" s="74" t="str">
        <f>Лист1!B63</f>
        <v>Блок 5-прочистка канализации</v>
      </c>
      <c r="C190" s="74"/>
      <c r="D190" s="74"/>
      <c r="E190" s="74"/>
      <c r="F190" s="75">
        <f>Лист1!C63</f>
        <v>782</v>
      </c>
      <c r="G190" s="75"/>
      <c r="H190" s="76" t="s">
        <v>206</v>
      </c>
      <c r="I190" s="77"/>
      <c r="J190" s="77"/>
      <c r="K190" s="78"/>
    </row>
    <row r="191" spans="1:11" s="3" customFormat="1" ht="28.5" customHeight="1" x14ac:dyDescent="0.25">
      <c r="A191" s="39">
        <f t="shared" si="8"/>
        <v>63</v>
      </c>
      <c r="B191" s="74" t="str">
        <f>Лист1!B64</f>
        <v>Блок 5-прочистка канализации</v>
      </c>
      <c r="C191" s="74"/>
      <c r="D191" s="74"/>
      <c r="E191" s="74"/>
      <c r="F191" s="75">
        <f>Лист1!C64</f>
        <v>1013</v>
      </c>
      <c r="G191" s="75"/>
      <c r="H191" s="76" t="s">
        <v>206</v>
      </c>
      <c r="I191" s="77"/>
      <c r="J191" s="77"/>
      <c r="K191" s="78"/>
    </row>
    <row r="192" spans="1:11" s="3" customFormat="1" ht="28.5" customHeight="1" x14ac:dyDescent="0.25">
      <c r="A192" s="39">
        <f t="shared" si="8"/>
        <v>64</v>
      </c>
      <c r="B192" s="74" t="str">
        <f>Лист1!B65</f>
        <v>Блок 3-прочистка канализации</v>
      </c>
      <c r="C192" s="74"/>
      <c r="D192" s="74"/>
      <c r="E192" s="74"/>
      <c r="F192" s="75">
        <f>Лист1!C65</f>
        <v>1160</v>
      </c>
      <c r="G192" s="75"/>
      <c r="H192" s="76" t="s">
        <v>206</v>
      </c>
      <c r="I192" s="77"/>
      <c r="J192" s="77"/>
      <c r="K192" s="78"/>
    </row>
    <row r="193" spans="1:11" s="3" customFormat="1" ht="28.5" customHeight="1" x14ac:dyDescent="0.25">
      <c r="A193" s="39">
        <f t="shared" si="8"/>
        <v>65</v>
      </c>
      <c r="B193" s="74" t="str">
        <f>Лист1!B66</f>
        <v>Ремонт лавочки во дворе</v>
      </c>
      <c r="C193" s="74"/>
      <c r="D193" s="74"/>
      <c r="E193" s="74"/>
      <c r="F193" s="75">
        <f>Лист1!C66</f>
        <v>43</v>
      </c>
      <c r="G193" s="75"/>
      <c r="H193" s="76" t="s">
        <v>206</v>
      </c>
      <c r="I193" s="77"/>
      <c r="J193" s="77"/>
      <c r="K193" s="78"/>
    </row>
    <row r="194" spans="1:11" s="3" customFormat="1" ht="28.5" customHeight="1" x14ac:dyDescent="0.25">
      <c r="A194" s="39">
        <f t="shared" si="8"/>
        <v>66</v>
      </c>
      <c r="B194" s="74" t="str">
        <f>Лист1!B67</f>
        <v>Блок 2-замена резьбы, заварка 2-х свищей</v>
      </c>
      <c r="C194" s="74"/>
      <c r="D194" s="74"/>
      <c r="E194" s="74"/>
      <c r="F194" s="75">
        <f>Лист1!C67</f>
        <v>198</v>
      </c>
      <c r="G194" s="75"/>
      <c r="H194" s="76" t="s">
        <v>206</v>
      </c>
      <c r="I194" s="77"/>
      <c r="J194" s="77"/>
      <c r="K194" s="78"/>
    </row>
    <row r="195" spans="1:11" s="3" customFormat="1" ht="28.5" customHeight="1" x14ac:dyDescent="0.25">
      <c r="A195" s="39">
        <f t="shared" si="8"/>
        <v>67</v>
      </c>
      <c r="B195" s="74" t="str">
        <f>Лист1!B68</f>
        <v>Блок 6-прочистка канализации</v>
      </c>
      <c r="C195" s="74"/>
      <c r="D195" s="74"/>
      <c r="E195" s="74"/>
      <c r="F195" s="75">
        <f>Лист1!C68</f>
        <v>1160</v>
      </c>
      <c r="G195" s="75"/>
      <c r="H195" s="76" t="s">
        <v>206</v>
      </c>
      <c r="I195" s="77"/>
      <c r="J195" s="77"/>
      <c r="K195" s="78"/>
    </row>
    <row r="196" spans="1:11" s="3" customFormat="1" ht="28.5" customHeight="1" x14ac:dyDescent="0.25">
      <c r="A196" s="39">
        <f t="shared" si="8"/>
        <v>68</v>
      </c>
      <c r="B196" s="74" t="str">
        <f>Лист1!B69</f>
        <v>Блок 2-смена заглушек</v>
      </c>
      <c r="C196" s="74"/>
      <c r="D196" s="74"/>
      <c r="E196" s="74"/>
      <c r="F196" s="75">
        <f>Лист1!C69</f>
        <v>1966</v>
      </c>
      <c r="G196" s="75"/>
      <c r="H196" s="76" t="s">
        <v>206</v>
      </c>
      <c r="I196" s="77"/>
      <c r="J196" s="77"/>
      <c r="K196" s="78"/>
    </row>
    <row r="197" spans="1:11" s="3" customFormat="1" ht="28.5" customHeight="1" x14ac:dyDescent="0.25">
      <c r="A197" s="39">
        <f t="shared" ref="A197:A239" si="9">A196+1</f>
        <v>69</v>
      </c>
      <c r="B197" s="74" t="str">
        <f>Лист1!B70</f>
        <v>кв. 101-105 -замена участка стояка ХВС</v>
      </c>
      <c r="C197" s="74"/>
      <c r="D197" s="74"/>
      <c r="E197" s="74"/>
      <c r="F197" s="75">
        <f>Лист1!C70</f>
        <v>1779</v>
      </c>
      <c r="G197" s="75"/>
      <c r="H197" s="76" t="s">
        <v>206</v>
      </c>
      <c r="I197" s="77"/>
      <c r="J197" s="77"/>
      <c r="K197" s="78"/>
    </row>
    <row r="198" spans="1:11" s="3" customFormat="1" ht="28.5" customHeight="1" x14ac:dyDescent="0.25">
      <c r="A198" s="39">
        <f t="shared" si="9"/>
        <v>70</v>
      </c>
      <c r="B198" s="74" t="str">
        <f>Лист1!B71</f>
        <v>кв.93-смена стояка отопления,демонтаж конвектора- «комфорт № 10»</v>
      </c>
      <c r="C198" s="74"/>
      <c r="D198" s="74"/>
      <c r="E198" s="74"/>
      <c r="F198" s="75">
        <f>Лист1!C71</f>
        <v>1247</v>
      </c>
      <c r="G198" s="75"/>
      <c r="H198" s="76" t="s">
        <v>206</v>
      </c>
      <c r="I198" s="77"/>
      <c r="J198" s="77"/>
      <c r="K198" s="78"/>
    </row>
    <row r="199" spans="1:11" s="3" customFormat="1" ht="28.5" customHeight="1" x14ac:dyDescent="0.25">
      <c r="A199" s="39">
        <f t="shared" si="9"/>
        <v>71</v>
      </c>
      <c r="B199" s="74" t="str">
        <f>Лист1!B72</f>
        <v>Блок 2-смена сгона на стояке отопления</v>
      </c>
      <c r="C199" s="74"/>
      <c r="D199" s="74"/>
      <c r="E199" s="74"/>
      <c r="F199" s="75">
        <f>Лист1!C72</f>
        <v>198</v>
      </c>
      <c r="G199" s="75"/>
      <c r="H199" s="76" t="s">
        <v>206</v>
      </c>
      <c r="I199" s="77"/>
      <c r="J199" s="77"/>
      <c r="K199" s="78"/>
    </row>
    <row r="200" spans="1:11" s="3" customFormat="1" ht="28.5" customHeight="1" x14ac:dyDescent="0.25">
      <c r="A200" s="39">
        <f t="shared" si="9"/>
        <v>72</v>
      </c>
      <c r="B200" s="74" t="str">
        <f>Лист1!B73</f>
        <v>Блок 4-смена заглушек</v>
      </c>
      <c r="C200" s="74"/>
      <c r="D200" s="74"/>
      <c r="E200" s="74"/>
      <c r="F200" s="75">
        <f>Лист1!C73</f>
        <v>3920</v>
      </c>
      <c r="G200" s="75"/>
      <c r="H200" s="76" t="s">
        <v>206</v>
      </c>
      <c r="I200" s="77"/>
      <c r="J200" s="77"/>
      <c r="K200" s="78"/>
    </row>
    <row r="201" spans="1:11" s="3" customFormat="1" ht="28.5" customHeight="1" x14ac:dyDescent="0.25">
      <c r="A201" s="39">
        <f t="shared" si="9"/>
        <v>73</v>
      </c>
      <c r="B201" s="74" t="str">
        <f>Лист1!B74</f>
        <v>кв.101-смена участка стояка   канализ.стояка</v>
      </c>
      <c r="C201" s="74"/>
      <c r="D201" s="74"/>
      <c r="E201" s="74"/>
      <c r="F201" s="75">
        <f>Лист1!C74</f>
        <v>800</v>
      </c>
      <c r="G201" s="75"/>
      <c r="H201" s="76" t="s">
        <v>206</v>
      </c>
      <c r="I201" s="77"/>
      <c r="J201" s="77"/>
      <c r="K201" s="78"/>
    </row>
    <row r="202" spans="1:11" s="3" customFormat="1" ht="28.5" customHeight="1" x14ac:dyDescent="0.25">
      <c r="A202" s="39">
        <f t="shared" si="9"/>
        <v>74</v>
      </c>
      <c r="B202" s="74" t="str">
        <f>Лист1!B75</f>
        <v>Блок 5-прочистка канализации</v>
      </c>
      <c r="C202" s="74"/>
      <c r="D202" s="74"/>
      <c r="E202" s="74"/>
      <c r="F202" s="75">
        <f>Лист1!C75</f>
        <v>1013</v>
      </c>
      <c r="G202" s="75"/>
      <c r="H202" s="76" t="s">
        <v>206</v>
      </c>
      <c r="I202" s="77"/>
      <c r="J202" s="77"/>
      <c r="K202" s="78"/>
    </row>
    <row r="203" spans="1:11" s="3" customFormat="1" ht="28.5" customHeight="1" x14ac:dyDescent="0.25">
      <c r="A203" s="39">
        <f t="shared" si="9"/>
        <v>75</v>
      </c>
      <c r="B203" s="74" t="str">
        <f>Лист1!B76</f>
        <v>кв.62-удаление воздуха с системы отопления</v>
      </c>
      <c r="C203" s="74"/>
      <c r="D203" s="74"/>
      <c r="E203" s="74"/>
      <c r="F203" s="75">
        <f>Лист1!C76</f>
        <v>516</v>
      </c>
      <c r="G203" s="75"/>
      <c r="H203" s="76" t="s">
        <v>206</v>
      </c>
      <c r="I203" s="77"/>
      <c r="J203" s="77"/>
      <c r="K203" s="78"/>
    </row>
    <row r="204" spans="1:11" s="3" customFormat="1" ht="28.5" customHeight="1" x14ac:dyDescent="0.25">
      <c r="A204" s="39">
        <f t="shared" si="9"/>
        <v>76</v>
      </c>
      <c r="B204" s="74" t="str">
        <f>Лист1!B77</f>
        <v>кв.139-текущий ремонт кровли</v>
      </c>
      <c r="C204" s="74"/>
      <c r="D204" s="74"/>
      <c r="E204" s="74"/>
      <c r="F204" s="75">
        <f>Лист1!C77</f>
        <v>243</v>
      </c>
      <c r="G204" s="75"/>
      <c r="H204" s="76" t="s">
        <v>206</v>
      </c>
      <c r="I204" s="77"/>
      <c r="J204" s="77"/>
      <c r="K204" s="78"/>
    </row>
    <row r="205" spans="1:11" s="3" customFormat="1" ht="28.5" customHeight="1" x14ac:dyDescent="0.25">
      <c r="A205" s="39">
        <f t="shared" si="9"/>
        <v>77</v>
      </c>
      <c r="B205" s="74" t="str">
        <f>Лист1!B78</f>
        <v>кв.168- текущий ремонт кровли</v>
      </c>
      <c r="C205" s="74"/>
      <c r="D205" s="74"/>
      <c r="E205" s="74"/>
      <c r="F205" s="75">
        <f>Лист1!C78</f>
        <v>452</v>
      </c>
      <c r="G205" s="75"/>
      <c r="H205" s="76" t="s">
        <v>206</v>
      </c>
      <c r="I205" s="77"/>
      <c r="J205" s="77"/>
      <c r="K205" s="78"/>
    </row>
    <row r="206" spans="1:11" s="3" customFormat="1" ht="28.5" customHeight="1" x14ac:dyDescent="0.25">
      <c r="A206" s="39">
        <f t="shared" si="9"/>
        <v>78</v>
      </c>
      <c r="B206" s="74" t="str">
        <f>Лист1!B79</f>
        <v>кв.45-замена участка стояка гвс</v>
      </c>
      <c r="C206" s="74"/>
      <c r="D206" s="74"/>
      <c r="E206" s="74"/>
      <c r="F206" s="75">
        <f>Лист1!C79</f>
        <v>274</v>
      </c>
      <c r="G206" s="75"/>
      <c r="H206" s="76" t="s">
        <v>206</v>
      </c>
      <c r="I206" s="77"/>
      <c r="J206" s="77"/>
      <c r="K206" s="78"/>
    </row>
    <row r="207" spans="1:11" s="3" customFormat="1" ht="28.5" customHeight="1" x14ac:dyDescent="0.25">
      <c r="A207" s="39">
        <f t="shared" si="9"/>
        <v>79</v>
      </c>
      <c r="B207" s="74" t="str">
        <f>Лист1!B80</f>
        <v>Подъ.1,5,6,7-установка пружин на подъездные двери</v>
      </c>
      <c r="C207" s="74"/>
      <c r="D207" s="74"/>
      <c r="E207" s="74"/>
      <c r="F207" s="75">
        <f>Лист1!C80</f>
        <v>1040</v>
      </c>
      <c r="G207" s="75"/>
      <c r="H207" s="76" t="s">
        <v>206</v>
      </c>
      <c r="I207" s="77"/>
      <c r="J207" s="77"/>
      <c r="K207" s="78"/>
    </row>
    <row r="208" spans="1:11" s="3" customFormat="1" ht="28.5" customHeight="1" x14ac:dyDescent="0.25">
      <c r="A208" s="39">
        <f t="shared" si="9"/>
        <v>80</v>
      </c>
      <c r="B208" s="74" t="str">
        <f>Лист1!B81</f>
        <v>Блок 1-прочистка канализации</v>
      </c>
      <c r="C208" s="74"/>
      <c r="D208" s="74"/>
      <c r="E208" s="74"/>
      <c r="F208" s="75">
        <f>Лист1!C81</f>
        <v>522</v>
      </c>
      <c r="G208" s="75"/>
      <c r="H208" s="76" t="s">
        <v>206</v>
      </c>
      <c r="I208" s="77"/>
      <c r="J208" s="77"/>
      <c r="K208" s="78"/>
    </row>
    <row r="209" spans="1:11" s="3" customFormat="1" ht="28.5" customHeight="1" x14ac:dyDescent="0.25">
      <c r="A209" s="39">
        <f t="shared" si="9"/>
        <v>81</v>
      </c>
      <c r="B209" s="74" t="str">
        <f>Лист1!B82</f>
        <v>Подъ.9-замена эл.патрона</v>
      </c>
      <c r="C209" s="74"/>
      <c r="D209" s="74"/>
      <c r="E209" s="74"/>
      <c r="F209" s="75">
        <f>Лист1!C82</f>
        <v>163</v>
      </c>
      <c r="G209" s="75"/>
      <c r="H209" s="76" t="s">
        <v>206</v>
      </c>
      <c r="I209" s="77"/>
      <c r="J209" s="77"/>
      <c r="K209" s="78"/>
    </row>
    <row r="210" spans="1:11" s="3" customFormat="1" ht="28.5" customHeight="1" x14ac:dyDescent="0.25">
      <c r="A210" s="39">
        <f t="shared" si="9"/>
        <v>82</v>
      </c>
      <c r="B210" s="74" t="str">
        <f>Лист1!B83</f>
        <v>Блок 6-замена сборки ГВС</v>
      </c>
      <c r="C210" s="74"/>
      <c r="D210" s="74"/>
      <c r="E210" s="74"/>
      <c r="F210" s="75">
        <f>Лист1!C83</f>
        <v>2199</v>
      </c>
      <c r="G210" s="75"/>
      <c r="H210" s="76" t="s">
        <v>206</v>
      </c>
      <c r="I210" s="77"/>
      <c r="J210" s="77"/>
      <c r="K210" s="78"/>
    </row>
    <row r="211" spans="1:11" s="3" customFormat="1" ht="28.5" customHeight="1" x14ac:dyDescent="0.25">
      <c r="A211" s="39">
        <f t="shared" si="9"/>
        <v>83</v>
      </c>
      <c r="B211" s="74" t="str">
        <f>Лист1!B84</f>
        <v>Подъ.2,3,8-закрытие подвального продуха</v>
      </c>
      <c r="C211" s="74"/>
      <c r="D211" s="74"/>
      <c r="E211" s="74"/>
      <c r="F211" s="75">
        <f>Лист1!C84</f>
        <v>268</v>
      </c>
      <c r="G211" s="75"/>
      <c r="H211" s="76" t="s">
        <v>206</v>
      </c>
      <c r="I211" s="77"/>
      <c r="J211" s="77"/>
      <c r="K211" s="78"/>
    </row>
    <row r="212" spans="1:11" s="3" customFormat="1" ht="28.5" customHeight="1" x14ac:dyDescent="0.25">
      <c r="A212" s="39">
        <f t="shared" si="9"/>
        <v>84</v>
      </c>
      <c r="B212" s="74" t="str">
        <f>Лист1!B85</f>
        <v>кв.46-продувка стояка п/сушителя, врезка резьбы на сбросник</v>
      </c>
      <c r="C212" s="74"/>
      <c r="D212" s="74"/>
      <c r="E212" s="74"/>
      <c r="F212" s="75">
        <f>Лист1!C85</f>
        <v>1684</v>
      </c>
      <c r="G212" s="75"/>
      <c r="H212" s="76" t="s">
        <v>206</v>
      </c>
      <c r="I212" s="77"/>
      <c r="J212" s="77"/>
      <c r="K212" s="78"/>
    </row>
    <row r="213" spans="1:11" s="3" customFormat="1" ht="28.5" customHeight="1" x14ac:dyDescent="0.25">
      <c r="A213" s="39">
        <f t="shared" si="9"/>
        <v>85</v>
      </c>
      <c r="B213" s="74" t="str">
        <f>Лист1!B86</f>
        <v>Блок 2-изготовление и установка хомута на отоплении</v>
      </c>
      <c r="C213" s="74"/>
      <c r="D213" s="74"/>
      <c r="E213" s="74"/>
      <c r="F213" s="75">
        <f>Лист1!C86</f>
        <v>294</v>
      </c>
      <c r="G213" s="75"/>
      <c r="H213" s="76" t="s">
        <v>206</v>
      </c>
      <c r="I213" s="77"/>
      <c r="J213" s="77"/>
      <c r="K213" s="78"/>
    </row>
    <row r="214" spans="1:11" s="3" customFormat="1" ht="28.5" customHeight="1" x14ac:dyDescent="0.25">
      <c r="A214" s="39">
        <f t="shared" si="9"/>
        <v>86</v>
      </c>
      <c r="B214" s="74" t="str">
        <f>Лист1!B87</f>
        <v>Подъезд 8 закрытие подвального продуха</v>
      </c>
      <c r="C214" s="74"/>
      <c r="D214" s="74"/>
      <c r="E214" s="74"/>
      <c r="F214" s="75">
        <f>Лист1!C87</f>
        <v>100</v>
      </c>
      <c r="G214" s="75"/>
      <c r="H214" s="76" t="s">
        <v>206</v>
      </c>
      <c r="I214" s="77"/>
      <c r="J214" s="77"/>
      <c r="K214" s="78"/>
    </row>
    <row r="215" spans="1:11" s="3" customFormat="1" ht="28.5" customHeight="1" x14ac:dyDescent="0.25">
      <c r="A215" s="39">
        <f t="shared" si="9"/>
        <v>87</v>
      </c>
      <c r="B215" s="74" t="str">
        <f>Лист1!B88</f>
        <v>кв.33- продувка стояка полотенцесушителя</v>
      </c>
      <c r="C215" s="74"/>
      <c r="D215" s="74"/>
      <c r="E215" s="74"/>
      <c r="F215" s="75">
        <f>Лист1!C88</f>
        <v>2511</v>
      </c>
      <c r="G215" s="75"/>
      <c r="H215" s="76" t="s">
        <v>206</v>
      </c>
      <c r="I215" s="77"/>
      <c r="J215" s="77"/>
      <c r="K215" s="78"/>
    </row>
    <row r="216" spans="1:11" s="3" customFormat="1" ht="28.5" customHeight="1" x14ac:dyDescent="0.25">
      <c r="A216" s="39">
        <f t="shared" si="9"/>
        <v>88</v>
      </c>
      <c r="B216" s="74" t="str">
        <f>Лист1!B89</f>
        <v>Подъезд 10 закрытие подвального продуха</v>
      </c>
      <c r="C216" s="74"/>
      <c r="D216" s="74"/>
      <c r="E216" s="74"/>
      <c r="F216" s="75">
        <f>Лист1!C89</f>
        <v>25</v>
      </c>
      <c r="G216" s="75"/>
      <c r="H216" s="76" t="s">
        <v>206</v>
      </c>
      <c r="I216" s="77"/>
      <c r="J216" s="77"/>
      <c r="K216" s="78"/>
    </row>
    <row r="217" spans="1:11" s="3" customFormat="1" ht="28.5" customHeight="1" x14ac:dyDescent="0.25">
      <c r="A217" s="39">
        <f t="shared" si="9"/>
        <v>89</v>
      </c>
      <c r="B217" s="74" t="str">
        <f>Лист1!B90</f>
        <v>Подъезд 9-прокладка провода</v>
      </c>
      <c r="C217" s="74"/>
      <c r="D217" s="74"/>
      <c r="E217" s="74"/>
      <c r="F217" s="75">
        <f>Лист1!C90</f>
        <v>1858</v>
      </c>
      <c r="G217" s="75"/>
      <c r="H217" s="76" t="s">
        <v>206</v>
      </c>
      <c r="I217" s="77"/>
      <c r="J217" s="77"/>
      <c r="K217" s="78"/>
    </row>
    <row r="218" spans="1:11" s="3" customFormat="1" ht="28.5" customHeight="1" x14ac:dyDescent="0.25">
      <c r="A218" s="39">
        <f t="shared" si="9"/>
        <v>90</v>
      </c>
      <c r="B218" s="74" t="str">
        <f>Лист1!B91</f>
        <v>Очистка надподъездных козырьков и чистка подвалов</v>
      </c>
      <c r="C218" s="74"/>
      <c r="D218" s="74"/>
      <c r="E218" s="74"/>
      <c r="F218" s="75">
        <f>Лист1!C91</f>
        <v>10274</v>
      </c>
      <c r="G218" s="75"/>
      <c r="H218" s="76" t="s">
        <v>206</v>
      </c>
      <c r="I218" s="77"/>
      <c r="J218" s="77"/>
      <c r="K218" s="78"/>
    </row>
    <row r="219" spans="1:11" s="3" customFormat="1" ht="28.5" customHeight="1" x14ac:dyDescent="0.25">
      <c r="A219" s="39">
        <f t="shared" si="9"/>
        <v>91</v>
      </c>
      <c r="B219" s="74" t="str">
        <f>Лист1!B92</f>
        <v>Смена стекол толщиной 2-3 мм на штапиках по замазке: в деревянных переплетах при площади стекла до 0,5 м2 (этаж 1)</v>
      </c>
      <c r="C219" s="74"/>
      <c r="D219" s="74"/>
      <c r="E219" s="74"/>
      <c r="F219" s="75">
        <f>Лист1!C92</f>
        <v>240</v>
      </c>
      <c r="G219" s="75"/>
      <c r="H219" s="76" t="s">
        <v>206</v>
      </c>
      <c r="I219" s="77"/>
      <c r="J219" s="77"/>
      <c r="K219" s="78"/>
    </row>
    <row r="220" spans="1:11" s="3" customFormat="1" ht="28.5" customHeight="1" x14ac:dyDescent="0.25">
      <c r="A220" s="39">
        <f t="shared" si="9"/>
        <v>92</v>
      </c>
      <c r="B220" s="74" t="str">
        <f>Лист1!B93</f>
        <v>Этаж 1 – закладка подъездной фрамуги кирпичом (кирпич на ребро) (22 шт.)</v>
      </c>
      <c r="C220" s="74"/>
      <c r="D220" s="74"/>
      <c r="E220" s="74"/>
      <c r="F220" s="75">
        <f>Лист1!C93</f>
        <v>149</v>
      </c>
      <c r="G220" s="75"/>
      <c r="H220" s="76" t="s">
        <v>206</v>
      </c>
      <c r="I220" s="77"/>
      <c r="J220" s="77"/>
      <c r="K220" s="78"/>
    </row>
    <row r="221" spans="1:11" s="3" customFormat="1" ht="28.5" customHeight="1" x14ac:dyDescent="0.25">
      <c r="A221" s="39">
        <f t="shared" si="9"/>
        <v>93</v>
      </c>
      <c r="B221" s="74" t="str">
        <f>Лист1!B94</f>
        <v>Очистка канализационной сети: внутренней (10 м.)</v>
      </c>
      <c r="C221" s="74"/>
      <c r="D221" s="74"/>
      <c r="E221" s="74"/>
      <c r="F221" s="75">
        <f>Лист1!C94</f>
        <v>2546</v>
      </c>
      <c r="G221" s="75"/>
      <c r="H221" s="76" t="s">
        <v>206</v>
      </c>
      <c r="I221" s="77"/>
      <c r="J221" s="77"/>
      <c r="K221" s="78"/>
    </row>
    <row r="222" spans="1:11" s="3" customFormat="1" ht="28.5" customHeight="1" x14ac:dyDescent="0.25">
      <c r="A222" s="39">
        <f t="shared" si="9"/>
        <v>94</v>
      </c>
      <c r="B222" s="74" t="str">
        <f>Лист1!B95</f>
        <v>Смена задвижек диаметром: 80 мм (узел отопления)</v>
      </c>
      <c r="C222" s="74"/>
      <c r="D222" s="74"/>
      <c r="E222" s="74"/>
      <c r="F222" s="75">
        <f>Лист1!C95</f>
        <v>4888</v>
      </c>
      <c r="G222" s="75"/>
      <c r="H222" s="76" t="s">
        <v>206</v>
      </c>
      <c r="I222" s="77"/>
      <c r="J222" s="77"/>
      <c r="K222" s="78"/>
    </row>
    <row r="223" spans="1:11" s="3" customFormat="1" ht="28.5" customHeight="1" x14ac:dyDescent="0.25">
      <c r="A223" s="39">
        <f t="shared" si="9"/>
        <v>95</v>
      </c>
      <c r="B223" s="74" t="str">
        <f>Лист1!B96</f>
        <v>Очистка канализационной сети: внутренней (9 м.)</v>
      </c>
      <c r="C223" s="74"/>
      <c r="D223" s="74"/>
      <c r="E223" s="74"/>
      <c r="F223" s="75">
        <f>Лист1!C96</f>
        <v>1160</v>
      </c>
      <c r="G223" s="75"/>
      <c r="H223" s="76" t="s">
        <v>206</v>
      </c>
      <c r="I223" s="77"/>
      <c r="J223" s="77"/>
      <c r="K223" s="78"/>
    </row>
    <row r="224" spans="1:11" s="3" customFormat="1" ht="28.5" customHeight="1" x14ac:dyDescent="0.25">
      <c r="A224" s="39">
        <f t="shared" si="9"/>
        <v>96</v>
      </c>
      <c r="B224" s="74" t="str">
        <f>Лист1!B97</f>
        <v>Покраска труб розлива S=5,46 м2</v>
      </c>
      <c r="C224" s="74"/>
      <c r="D224" s="74"/>
      <c r="E224" s="74"/>
      <c r="F224" s="75">
        <f>Лист1!C97</f>
        <v>628</v>
      </c>
      <c r="G224" s="75"/>
      <c r="H224" s="76" t="s">
        <v>206</v>
      </c>
      <c r="I224" s="77"/>
      <c r="J224" s="77"/>
      <c r="K224" s="78"/>
    </row>
    <row r="225" spans="1:11" s="3" customFormat="1" ht="28.5" customHeight="1" x14ac:dyDescent="0.25">
      <c r="A225" s="39">
        <f t="shared" si="9"/>
        <v>97</v>
      </c>
      <c r="B225" s="74" t="str">
        <f>Лист1!B98</f>
        <v>Демонтаж ПРЭМа теплового узла, монтаж вставки Д=50, L=15 см. (2 шт.)</v>
      </c>
      <c r="C225" s="74"/>
      <c r="D225" s="74"/>
      <c r="E225" s="74"/>
      <c r="F225" s="75">
        <f>Лист1!C98</f>
        <v>3615</v>
      </c>
      <c r="G225" s="75"/>
      <c r="H225" s="76" t="s">
        <v>206</v>
      </c>
      <c r="I225" s="77"/>
      <c r="J225" s="77"/>
      <c r="K225" s="78"/>
    </row>
    <row r="226" spans="1:11" s="3" customFormat="1" ht="28.5" customHeight="1" x14ac:dyDescent="0.25">
      <c r="A226" s="39">
        <f t="shared" si="9"/>
        <v>98</v>
      </c>
      <c r="B226" s="74" t="str">
        <f>Лист1!B99</f>
        <v>Очистка канализационной сети: внутренней 8 м. (блок 2)</v>
      </c>
      <c r="C226" s="74"/>
      <c r="D226" s="74"/>
      <c r="E226" s="74"/>
      <c r="F226" s="75">
        <f>Лист1!C99</f>
        <v>1013</v>
      </c>
      <c r="G226" s="75"/>
      <c r="H226" s="76" t="s">
        <v>206</v>
      </c>
      <c r="I226" s="77"/>
      <c r="J226" s="77"/>
      <c r="K226" s="78"/>
    </row>
    <row r="227" spans="1:11" s="3" customFormat="1" ht="28.5" customHeight="1" x14ac:dyDescent="0.25">
      <c r="A227" s="39">
        <f t="shared" si="9"/>
        <v>99</v>
      </c>
      <c r="B227" s="74" t="str">
        <f>Лист1!B100</f>
        <v>Изготовление и установка хомута на трубу (ГВС) Д=32мм (1 шт.) (блок 3)</v>
      </c>
      <c r="C227" s="74"/>
      <c r="D227" s="74"/>
      <c r="E227" s="74"/>
      <c r="F227" s="75">
        <f>Лист1!C100</f>
        <v>294</v>
      </c>
      <c r="G227" s="75"/>
      <c r="H227" s="76" t="s">
        <v>206</v>
      </c>
      <c r="I227" s="77"/>
      <c r="J227" s="77"/>
      <c r="K227" s="78"/>
    </row>
    <row r="228" spans="1:11" s="3" customFormat="1" ht="28.5" customHeight="1" x14ac:dyDescent="0.25">
      <c r="A228" s="39">
        <f t="shared" si="9"/>
        <v>100</v>
      </c>
      <c r="B228" s="74" t="str">
        <f>Лист1!B101</f>
        <v>Изготовление и установка хомута на розливе системы отопления Д=76мм (1 шт.) (блок 3)</v>
      </c>
      <c r="C228" s="74"/>
      <c r="D228" s="74"/>
      <c r="E228" s="74"/>
      <c r="F228" s="75">
        <f>Лист1!C101</f>
        <v>367</v>
      </c>
      <c r="G228" s="75"/>
      <c r="H228" s="76" t="s">
        <v>206</v>
      </c>
      <c r="I228" s="77"/>
      <c r="J228" s="77"/>
      <c r="K228" s="78"/>
    </row>
    <row r="229" spans="1:11" s="3" customFormat="1" ht="28.5" customHeight="1" x14ac:dyDescent="0.25">
      <c r="A229" s="39">
        <f t="shared" si="9"/>
        <v>101</v>
      </c>
      <c r="B229" s="74" t="str">
        <f>Лист1!B102</f>
        <v>Очистка канализационной сети: внутренней 8 м. (блок 6)</v>
      </c>
      <c r="C229" s="74"/>
      <c r="D229" s="74"/>
      <c r="E229" s="74"/>
      <c r="F229" s="75">
        <f>Лист1!C102</f>
        <v>1013</v>
      </c>
      <c r="G229" s="75"/>
      <c r="H229" s="76" t="s">
        <v>206</v>
      </c>
      <c r="I229" s="77"/>
      <c r="J229" s="77"/>
      <c r="K229" s="78"/>
    </row>
    <row r="230" spans="1:11" s="3" customFormat="1" ht="28.5" customHeight="1" x14ac:dyDescent="0.25">
      <c r="A230" s="39">
        <f t="shared" si="9"/>
        <v>102</v>
      </c>
      <c r="B230" s="74" t="str">
        <f>Лист1!B103</f>
        <v>Очистка канализационной сети: внутренней 8 м. (блок 3)</v>
      </c>
      <c r="C230" s="74"/>
      <c r="D230" s="74"/>
      <c r="E230" s="74"/>
      <c r="F230" s="75">
        <f>Лист1!C103</f>
        <v>1013</v>
      </c>
      <c r="G230" s="75"/>
      <c r="H230" s="76" t="s">
        <v>206</v>
      </c>
      <c r="I230" s="77"/>
      <c r="J230" s="77"/>
      <c r="K230" s="78"/>
    </row>
    <row r="231" spans="1:11" s="3" customFormat="1" ht="28.5" customHeight="1" x14ac:dyDescent="0.25">
      <c r="A231" s="39">
        <f t="shared" si="9"/>
        <v>103</v>
      </c>
      <c r="B231" s="74" t="str">
        <f>Лист1!B104</f>
        <v>Изготовление и установка хомута на трубу (конвектор подъездного отопления) Д=20мм (1 шт.)  (подъезд 6)</v>
      </c>
      <c r="C231" s="74"/>
      <c r="D231" s="74"/>
      <c r="E231" s="74"/>
      <c r="F231" s="75">
        <f>Лист1!C104</f>
        <v>289</v>
      </c>
      <c r="G231" s="75"/>
      <c r="H231" s="76" t="s">
        <v>206</v>
      </c>
      <c r="I231" s="77"/>
      <c r="J231" s="77"/>
      <c r="K231" s="78"/>
    </row>
    <row r="232" spans="1:11" s="3" customFormat="1" ht="28.5" customHeight="1" x14ac:dyDescent="0.25">
      <c r="A232" s="39">
        <f t="shared" si="9"/>
        <v>104</v>
      </c>
      <c r="B232" s="74" t="str">
        <f>Лист1!B105</f>
        <v>Очистка канализационной сети: внутренней 9 м. (блок 2)</v>
      </c>
      <c r="C232" s="74"/>
      <c r="D232" s="74"/>
      <c r="E232" s="74"/>
      <c r="F232" s="75">
        <f>Лист1!C105</f>
        <v>1160</v>
      </c>
      <c r="G232" s="75"/>
      <c r="H232" s="76" t="s">
        <v>206</v>
      </c>
      <c r="I232" s="77"/>
      <c r="J232" s="77"/>
      <c r="K232" s="78"/>
    </row>
    <row r="233" spans="1:11" s="3" customFormat="1" ht="28.5" customHeight="1" x14ac:dyDescent="0.25">
      <c r="A233" s="39">
        <f t="shared" si="9"/>
        <v>105</v>
      </c>
      <c r="B233" s="74" t="str">
        <f>Лист1!B106</f>
        <v>Изготовление и установка хомута на розливе системы отопления Д=32 мм (1 шт.) (блок 2)</v>
      </c>
      <c r="C233" s="74"/>
      <c r="D233" s="74"/>
      <c r="E233" s="74"/>
      <c r="F233" s="75">
        <f>Лист1!C106</f>
        <v>294</v>
      </c>
      <c r="G233" s="75"/>
      <c r="H233" s="76" t="s">
        <v>206</v>
      </c>
      <c r="I233" s="77"/>
      <c r="J233" s="77"/>
      <c r="K233" s="78"/>
    </row>
    <row r="234" spans="1:11" s="3" customFormat="1" ht="28.5" customHeight="1" x14ac:dyDescent="0.25">
      <c r="A234" s="39">
        <f t="shared" si="9"/>
        <v>106</v>
      </c>
      <c r="B234" s="74" t="str">
        <f>Лист1!B107</f>
        <v>Изготовление и установка хомута на розливе системы отопления Д=32 мм (1 шт.) (блок 6)</v>
      </c>
      <c r="C234" s="74"/>
      <c r="D234" s="74"/>
      <c r="E234" s="74"/>
      <c r="F234" s="75">
        <f>Лист1!C107</f>
        <v>294</v>
      </c>
      <c r="G234" s="75"/>
      <c r="H234" s="76" t="s">
        <v>206</v>
      </c>
      <c r="I234" s="77"/>
      <c r="J234" s="77"/>
      <c r="K234" s="78"/>
    </row>
    <row r="235" spans="1:11" s="3" customFormat="1" ht="28.5" customHeight="1" x14ac:dyDescent="0.25">
      <c r="A235" s="39">
        <f t="shared" si="9"/>
        <v>107</v>
      </c>
      <c r="B235" s="74" t="str">
        <f>Лист1!B108</f>
        <v>Замена дроссельной шайбы на тепловом узле, Д=50мм (1 шт.) (блок 6)</v>
      </c>
      <c r="C235" s="74"/>
      <c r="D235" s="74"/>
      <c r="E235" s="74"/>
      <c r="F235" s="75">
        <f>Лист1!C108</f>
        <v>840</v>
      </c>
      <c r="G235" s="75"/>
      <c r="H235" s="76" t="s">
        <v>206</v>
      </c>
      <c r="I235" s="77"/>
      <c r="J235" s="77"/>
      <c r="K235" s="78"/>
    </row>
    <row r="236" spans="1:11" s="3" customFormat="1" ht="28.5" customHeight="1" x14ac:dyDescent="0.25">
      <c r="A236" s="39">
        <f t="shared" si="9"/>
        <v>108</v>
      </c>
      <c r="B236" s="74" t="str">
        <f>Лист1!B109</f>
        <v>Очистка канализационной сети: внутренней 8 м. (блок 2)</v>
      </c>
      <c r="C236" s="74"/>
      <c r="D236" s="74"/>
      <c r="E236" s="74"/>
      <c r="F236" s="75">
        <f>Лист1!C109</f>
        <v>1013</v>
      </c>
      <c r="G236" s="75"/>
      <c r="H236" s="76" t="s">
        <v>206</v>
      </c>
      <c r="I236" s="77"/>
      <c r="J236" s="77"/>
      <c r="K236" s="78"/>
    </row>
    <row r="237" spans="1:11" s="3" customFormat="1" ht="28.5" customHeight="1" x14ac:dyDescent="0.25">
      <c r="A237" s="39">
        <f t="shared" si="9"/>
        <v>109</v>
      </c>
      <c r="B237" s="74" t="str">
        <f>Лист1!B110</f>
        <v>Остекление подъездной фрамуги S=0,29м2 (стекло 3мм (62х47см))</v>
      </c>
      <c r="C237" s="74"/>
      <c r="D237" s="74"/>
      <c r="E237" s="74"/>
      <c r="F237" s="75">
        <f>Лист1!C110</f>
        <v>258</v>
      </c>
      <c r="G237" s="75"/>
      <c r="H237" s="76" t="s">
        <v>206</v>
      </c>
      <c r="I237" s="77"/>
      <c r="J237" s="77"/>
      <c r="K237" s="78"/>
    </row>
    <row r="238" spans="1:11" s="3" customFormat="1" ht="28.5" customHeight="1" x14ac:dyDescent="0.25">
      <c r="A238" s="39">
        <f t="shared" si="9"/>
        <v>110</v>
      </c>
      <c r="B238" s="74" t="str">
        <f>Лист1!B111</f>
        <v>Очистка канализационной сети: внутренней 7 м. (блок 1)</v>
      </c>
      <c r="C238" s="74"/>
      <c r="D238" s="74"/>
      <c r="E238" s="74"/>
      <c r="F238" s="75">
        <f>Лист1!C111</f>
        <v>895</v>
      </c>
      <c r="G238" s="75"/>
      <c r="H238" s="76" t="s">
        <v>206</v>
      </c>
      <c r="I238" s="77"/>
      <c r="J238" s="77"/>
      <c r="K238" s="78"/>
    </row>
    <row r="239" spans="1:11" s="3" customFormat="1" ht="28.5" customHeight="1" x14ac:dyDescent="0.25">
      <c r="A239" s="72">
        <f t="shared" si="9"/>
        <v>111</v>
      </c>
      <c r="B239" s="74" t="str">
        <f>Лист1!B112</f>
        <v>Текущий ремонт межпанельных швов МКД (кв.   90 – 9,5 м/п; кв. 109 – 5,2 м/п; кв. 156 – 3,5 м/п; кв. 159 – 3,5 м/п)</v>
      </c>
      <c r="C239" s="74"/>
      <c r="D239" s="74"/>
      <c r="E239" s="74"/>
      <c r="F239" s="75">
        <f>Лист1!C112</f>
        <v>6510</v>
      </c>
      <c r="G239" s="75"/>
      <c r="H239" s="76" t="s">
        <v>206</v>
      </c>
      <c r="I239" s="77"/>
      <c r="J239" s="77"/>
      <c r="K239" s="78"/>
    </row>
    <row r="240" spans="1:11" s="41" customFormat="1" ht="32.25" customHeight="1" x14ac:dyDescent="0.25">
      <c r="A240" s="73">
        <v>112</v>
      </c>
      <c r="B240" s="161" t="s">
        <v>208</v>
      </c>
      <c r="C240" s="161"/>
      <c r="D240" s="161"/>
      <c r="E240" s="161"/>
      <c r="F240" s="156">
        <f>SUM(F129:G239)</f>
        <v>672695.46</v>
      </c>
      <c r="G240" s="156"/>
      <c r="H240" s="157" t="s">
        <v>207</v>
      </c>
      <c r="I240" s="158"/>
      <c r="J240" s="158"/>
      <c r="K240" s="159"/>
    </row>
    <row r="241" spans="1:11" s="3" customFormat="1" ht="10.5" customHeight="1" x14ac:dyDescent="0.25"/>
    <row r="242" spans="1:11" s="3" customFormat="1" ht="30" customHeight="1" x14ac:dyDescent="0.25">
      <c r="A242" s="88" t="s">
        <v>151</v>
      </c>
      <c r="B242" s="88"/>
      <c r="C242" s="88"/>
      <c r="D242" s="88"/>
      <c r="E242" s="88"/>
      <c r="F242" s="88"/>
      <c r="G242" s="88"/>
      <c r="H242" s="88"/>
      <c r="I242" s="88"/>
      <c r="J242" s="88"/>
      <c r="K242" s="88"/>
    </row>
    <row r="243" spans="1:11" s="3" customFormat="1" ht="10.5" customHeight="1" x14ac:dyDescent="0.25"/>
    <row r="244" spans="1:11" s="41" customFormat="1" ht="51.75" customHeight="1" x14ac:dyDescent="0.25">
      <c r="A244" s="40" t="s">
        <v>83</v>
      </c>
      <c r="B244" s="104" t="s">
        <v>152</v>
      </c>
      <c r="C244" s="104"/>
      <c r="D244" s="104"/>
      <c r="E244" s="89" t="s">
        <v>149</v>
      </c>
      <c r="F244" s="89"/>
      <c r="G244" s="89" t="s">
        <v>145</v>
      </c>
      <c r="H244" s="89"/>
      <c r="I244" s="89" t="s">
        <v>153</v>
      </c>
      <c r="J244" s="89"/>
      <c r="K244" s="89"/>
    </row>
    <row r="245" spans="1:11" s="3" customFormat="1" ht="30.75" customHeight="1" x14ac:dyDescent="0.25">
      <c r="A245" s="12">
        <v>1</v>
      </c>
      <c r="B245" s="111" t="s">
        <v>211</v>
      </c>
      <c r="C245" s="112"/>
      <c r="D245" s="113"/>
      <c r="E245" s="114" t="s">
        <v>21</v>
      </c>
      <c r="F245" s="114"/>
      <c r="G245" s="115">
        <v>2618</v>
      </c>
      <c r="H245" s="114"/>
      <c r="I245" s="114" t="s">
        <v>21</v>
      </c>
      <c r="J245" s="114"/>
      <c r="K245" s="114"/>
    </row>
    <row r="246" spans="1:11" s="3" customFormat="1" ht="12" customHeight="1" x14ac:dyDescent="0.25">
      <c r="A246" s="14"/>
      <c r="B246" s="165"/>
      <c r="C246" s="166"/>
      <c r="D246" s="167"/>
      <c r="E246" s="110"/>
      <c r="F246" s="110"/>
      <c r="G246" s="116"/>
      <c r="H246" s="110"/>
      <c r="I246" s="110"/>
      <c r="J246" s="110"/>
      <c r="K246" s="110"/>
    </row>
    <row r="247" spans="1:11" s="3" customFormat="1" ht="10.5" customHeight="1" x14ac:dyDescent="0.25"/>
    <row r="248" spans="1:11" s="3" customFormat="1" ht="30" customHeight="1" x14ac:dyDescent="0.25">
      <c r="A248" s="88" t="s">
        <v>154</v>
      </c>
      <c r="B248" s="88"/>
      <c r="C248" s="88"/>
      <c r="D248" s="88"/>
      <c r="E248" s="88"/>
      <c r="F248" s="88"/>
      <c r="G248" s="88"/>
      <c r="H248" s="88"/>
      <c r="I248" s="88"/>
      <c r="J248" s="88"/>
      <c r="K248" s="88"/>
    </row>
    <row r="249" spans="1:11" s="3" customFormat="1" ht="10.5" customHeight="1" x14ac:dyDescent="0.25"/>
    <row r="250" spans="1:11" s="41" customFormat="1" ht="33" customHeight="1" x14ac:dyDescent="0.25">
      <c r="A250" s="40" t="s">
        <v>83</v>
      </c>
      <c r="B250" s="104" t="s">
        <v>152</v>
      </c>
      <c r="C250" s="104"/>
      <c r="D250" s="104"/>
      <c r="E250" s="89" t="s">
        <v>145</v>
      </c>
      <c r="F250" s="89"/>
      <c r="G250" s="89"/>
      <c r="H250" s="104" t="s">
        <v>149</v>
      </c>
      <c r="I250" s="104"/>
      <c r="J250" s="104"/>
      <c r="K250" s="104"/>
    </row>
    <row r="251" spans="1:11" s="3" customFormat="1" ht="30.75" customHeight="1" x14ac:dyDescent="0.25">
      <c r="A251" s="12">
        <v>1</v>
      </c>
      <c r="B251" s="168" t="str">
        <f>Лист1!B24</f>
        <v>Промывка системы отопления</v>
      </c>
      <c r="C251" s="169"/>
      <c r="D251" s="170"/>
      <c r="E251" s="115">
        <f>Лист1!C24</f>
        <v>114134</v>
      </c>
      <c r="F251" s="114"/>
      <c r="G251" s="114"/>
      <c r="H251" s="93" t="s">
        <v>212</v>
      </c>
      <c r="I251" s="93"/>
      <c r="J251" s="93"/>
      <c r="K251" s="93"/>
    </row>
    <row r="252" spans="1:11" s="3" customFormat="1" ht="30.75" customHeight="1" x14ac:dyDescent="0.25">
      <c r="A252" s="13">
        <f>A251+1</f>
        <v>2</v>
      </c>
      <c r="B252" s="79" t="str">
        <f>Лист1!B29</f>
        <v>Замена задвижек на теплоузле – Блок 1</v>
      </c>
      <c r="C252" s="80"/>
      <c r="D252" s="81"/>
      <c r="E252" s="82">
        <f>Лист1!C29</f>
        <v>2940</v>
      </c>
      <c r="F252" s="83"/>
      <c r="G252" s="84"/>
      <c r="H252" s="85" t="s">
        <v>212</v>
      </c>
      <c r="I252" s="86"/>
      <c r="J252" s="86"/>
      <c r="K252" s="87"/>
    </row>
    <row r="253" spans="1:11" s="3" customFormat="1" ht="30.75" customHeight="1" x14ac:dyDescent="0.25">
      <c r="A253" s="13">
        <f t="shared" ref="A253:A270" si="10">A252+1</f>
        <v>3</v>
      </c>
      <c r="B253" s="79" t="str">
        <f>Лист1!B35</f>
        <v>Замена розлива (д. 50)</v>
      </c>
      <c r="C253" s="80"/>
      <c r="D253" s="81"/>
      <c r="E253" s="82">
        <f>Лист1!C35</f>
        <v>111234</v>
      </c>
      <c r="F253" s="83"/>
      <c r="G253" s="84"/>
      <c r="H253" s="85" t="s">
        <v>212</v>
      </c>
      <c r="I253" s="86"/>
      <c r="J253" s="86"/>
      <c r="K253" s="87"/>
    </row>
    <row r="254" spans="1:11" s="3" customFormat="1" ht="32.25" customHeight="1" x14ac:dyDescent="0.25">
      <c r="A254" s="13">
        <f t="shared" si="10"/>
        <v>4</v>
      </c>
      <c r="B254" s="162" t="str">
        <f>Лист1!B36</f>
        <v>Замена сборок (Д.25)</v>
      </c>
      <c r="C254" s="163"/>
      <c r="D254" s="164"/>
      <c r="E254" s="82">
        <f>Лист1!C36</f>
        <v>29834</v>
      </c>
      <c r="F254" s="83"/>
      <c r="G254" s="84"/>
      <c r="H254" s="85" t="s">
        <v>212</v>
      </c>
      <c r="I254" s="86"/>
      <c r="J254" s="86"/>
      <c r="K254" s="87"/>
    </row>
    <row r="255" spans="1:11" s="3" customFormat="1" ht="32.25" customHeight="1" x14ac:dyDescent="0.25">
      <c r="A255" s="13">
        <f t="shared" si="10"/>
        <v>5</v>
      </c>
      <c r="B255" s="162" t="str">
        <f>Лист1!B40</f>
        <v>Замена вышедших из строя задвижек – 4 блок</v>
      </c>
      <c r="C255" s="163"/>
      <c r="D255" s="164"/>
      <c r="E255" s="82">
        <f>Лист1!C40</f>
        <v>5914</v>
      </c>
      <c r="F255" s="83"/>
      <c r="G255" s="84"/>
      <c r="H255" s="85" t="s">
        <v>212</v>
      </c>
      <c r="I255" s="86"/>
      <c r="J255" s="86"/>
      <c r="K255" s="87"/>
    </row>
    <row r="256" spans="1:11" s="3" customFormat="1" ht="32.25" customHeight="1" x14ac:dyDescent="0.25">
      <c r="A256" s="13">
        <f t="shared" si="10"/>
        <v>6</v>
      </c>
      <c r="B256" s="79" t="str">
        <f>Лист1!B41</f>
        <v>Замена стояка (розлива) системы отопления –Блок 5</v>
      </c>
      <c r="C256" s="80"/>
      <c r="D256" s="81"/>
      <c r="E256" s="82">
        <f>Лист1!C41</f>
        <v>12105</v>
      </c>
      <c r="F256" s="83"/>
      <c r="G256" s="84"/>
      <c r="H256" s="85" t="s">
        <v>212</v>
      </c>
      <c r="I256" s="86"/>
      <c r="J256" s="86"/>
      <c r="K256" s="87"/>
    </row>
    <row r="257" spans="1:11" s="3" customFormat="1" ht="32.25" customHeight="1" x14ac:dyDescent="0.25">
      <c r="A257" s="13">
        <f t="shared" si="10"/>
        <v>7</v>
      </c>
      <c r="B257" s="79" t="str">
        <f>Лист1!B42</f>
        <v>Замена узла отопления – Блок 5</v>
      </c>
      <c r="C257" s="80"/>
      <c r="D257" s="81"/>
      <c r="E257" s="82">
        <f>Лист1!C42</f>
        <v>4361</v>
      </c>
      <c r="F257" s="83"/>
      <c r="G257" s="84"/>
      <c r="H257" s="85" t="s">
        <v>212</v>
      </c>
      <c r="I257" s="86"/>
      <c r="J257" s="86"/>
      <c r="K257" s="87"/>
    </row>
    <row r="258" spans="1:11" s="3" customFormat="1" ht="32.25" customHeight="1" x14ac:dyDescent="0.25">
      <c r="A258" s="29">
        <f t="shared" si="10"/>
        <v>8</v>
      </c>
      <c r="B258" s="79" t="str">
        <f>Лист1!B49</f>
        <v>Установка заглушек на стояки сис-мы отопления</v>
      </c>
      <c r="C258" s="80"/>
      <c r="D258" s="81"/>
      <c r="E258" s="82">
        <f>Лист1!C49</f>
        <v>5825</v>
      </c>
      <c r="F258" s="83"/>
      <c r="G258" s="84"/>
      <c r="H258" s="85" t="s">
        <v>212</v>
      </c>
      <c r="I258" s="86"/>
      <c r="J258" s="86"/>
      <c r="K258" s="87"/>
    </row>
    <row r="259" spans="1:11" s="3" customFormat="1" ht="32.25" customHeight="1" x14ac:dyDescent="0.25">
      <c r="A259" s="29">
        <f t="shared" si="10"/>
        <v>9</v>
      </c>
      <c r="B259" s="79" t="str">
        <f>Лист1!B50</f>
        <v>Замены стояка (розлива) системы отопления – блок 2</v>
      </c>
      <c r="C259" s="80"/>
      <c r="D259" s="81"/>
      <c r="E259" s="82">
        <f>Лист1!C50</f>
        <v>28975</v>
      </c>
      <c r="F259" s="83"/>
      <c r="G259" s="84"/>
      <c r="H259" s="85" t="s">
        <v>212</v>
      </c>
      <c r="I259" s="86"/>
      <c r="J259" s="86"/>
      <c r="K259" s="87"/>
    </row>
    <row r="260" spans="1:11" s="3" customFormat="1" ht="32.25" customHeight="1" x14ac:dyDescent="0.25">
      <c r="A260" s="29">
        <f t="shared" si="10"/>
        <v>10</v>
      </c>
      <c r="B260" s="79" t="str">
        <f>Лист1!B51</f>
        <v>Смена сборки</v>
      </c>
      <c r="C260" s="80"/>
      <c r="D260" s="81"/>
      <c r="E260" s="82">
        <f>Лист1!C51</f>
        <v>2165</v>
      </c>
      <c r="F260" s="83"/>
      <c r="G260" s="84"/>
      <c r="H260" s="85" t="s">
        <v>212</v>
      </c>
      <c r="I260" s="86"/>
      <c r="J260" s="86"/>
      <c r="K260" s="87"/>
    </row>
    <row r="261" spans="1:11" s="3" customFormat="1" ht="32.25" customHeight="1" x14ac:dyDescent="0.25">
      <c r="A261" s="29">
        <f t="shared" si="10"/>
        <v>11</v>
      </c>
      <c r="B261" s="79" t="str">
        <f>Лист1!B52</f>
        <v>Ревизия задвижек со снятием – блок 5</v>
      </c>
      <c r="C261" s="80"/>
      <c r="D261" s="81"/>
      <c r="E261" s="82">
        <f>Лист1!C52</f>
        <v>4466</v>
      </c>
      <c r="F261" s="83"/>
      <c r="G261" s="84"/>
      <c r="H261" s="85" t="s">
        <v>212</v>
      </c>
      <c r="I261" s="86"/>
      <c r="J261" s="86"/>
      <c r="K261" s="87"/>
    </row>
    <row r="262" spans="1:11" s="3" customFormat="1" ht="32.25" customHeight="1" x14ac:dyDescent="0.25">
      <c r="A262" s="29">
        <f t="shared" si="10"/>
        <v>12</v>
      </c>
      <c r="B262" s="79" t="str">
        <f>Лист1!B56</f>
        <v>Ревизия этажных щитов</v>
      </c>
      <c r="C262" s="80"/>
      <c r="D262" s="81"/>
      <c r="E262" s="82">
        <f>Лист1!C56</f>
        <v>30340</v>
      </c>
      <c r="F262" s="83"/>
      <c r="G262" s="84"/>
      <c r="H262" s="85" t="s">
        <v>212</v>
      </c>
      <c r="I262" s="86"/>
      <c r="J262" s="86"/>
      <c r="K262" s="87"/>
    </row>
    <row r="263" spans="1:11" s="3" customFormat="1" ht="32.25" customHeight="1" x14ac:dyDescent="0.25">
      <c r="A263" s="29">
        <f t="shared" si="10"/>
        <v>13</v>
      </c>
      <c r="B263" s="79" t="str">
        <f>Лист1!B60</f>
        <v>Гидравлические испытания системы отопления при Р=6 кг/кв.см.</v>
      </c>
      <c r="C263" s="80"/>
      <c r="D263" s="81"/>
      <c r="E263" s="82">
        <f>Лист1!C60</f>
        <v>174507</v>
      </c>
      <c r="F263" s="83"/>
      <c r="G263" s="84"/>
      <c r="H263" s="85" t="s">
        <v>212</v>
      </c>
      <c r="I263" s="86"/>
      <c r="J263" s="86"/>
      <c r="K263" s="87"/>
    </row>
    <row r="264" spans="1:11" s="3" customFormat="1" ht="32.25" customHeight="1" x14ac:dyDescent="0.25">
      <c r="A264" s="29">
        <f t="shared" si="10"/>
        <v>14</v>
      </c>
      <c r="B264" s="79" t="str">
        <f>Лист1!B61</f>
        <v>Блок 5-смена заглушек, сборок</v>
      </c>
      <c r="C264" s="80"/>
      <c r="D264" s="81"/>
      <c r="E264" s="82">
        <f>Лист1!C61</f>
        <v>10160</v>
      </c>
      <c r="F264" s="83"/>
      <c r="G264" s="84"/>
      <c r="H264" s="85" t="s">
        <v>212</v>
      </c>
      <c r="I264" s="86"/>
      <c r="J264" s="86"/>
      <c r="K264" s="87"/>
    </row>
    <row r="265" spans="1:11" s="3" customFormat="1" ht="32.25" customHeight="1" x14ac:dyDescent="0.25">
      <c r="A265" s="29">
        <f t="shared" si="10"/>
        <v>15</v>
      </c>
      <c r="B265" s="79" t="str">
        <f>Лист1!B69</f>
        <v>Блок 2-смена заглушек</v>
      </c>
      <c r="C265" s="80"/>
      <c r="D265" s="81"/>
      <c r="E265" s="82">
        <f>Лист1!C69</f>
        <v>1966</v>
      </c>
      <c r="F265" s="83"/>
      <c r="G265" s="84"/>
      <c r="H265" s="85" t="s">
        <v>212</v>
      </c>
      <c r="I265" s="86"/>
      <c r="J265" s="86"/>
      <c r="K265" s="87"/>
    </row>
    <row r="266" spans="1:11" s="3" customFormat="1" ht="32.25" customHeight="1" x14ac:dyDescent="0.25">
      <c r="A266" s="29">
        <f t="shared" si="10"/>
        <v>16</v>
      </c>
      <c r="B266" s="79" t="str">
        <f>Лист1!B73</f>
        <v>Блок 4-смена заглушек</v>
      </c>
      <c r="C266" s="80"/>
      <c r="D266" s="81"/>
      <c r="E266" s="82">
        <f>Лист1!C73</f>
        <v>3920</v>
      </c>
      <c r="F266" s="83"/>
      <c r="G266" s="84"/>
      <c r="H266" s="85" t="s">
        <v>212</v>
      </c>
      <c r="I266" s="86"/>
      <c r="J266" s="86"/>
      <c r="K266" s="87"/>
    </row>
    <row r="267" spans="1:11" s="3" customFormat="1" ht="32.25" customHeight="1" x14ac:dyDescent="0.25">
      <c r="A267" s="29">
        <f t="shared" si="10"/>
        <v>17</v>
      </c>
      <c r="B267" s="79" t="str">
        <f>Лист1!B83</f>
        <v>Блок 6-замена сборки ГВС</v>
      </c>
      <c r="C267" s="80"/>
      <c r="D267" s="81"/>
      <c r="E267" s="82">
        <f>Лист1!C83</f>
        <v>2199</v>
      </c>
      <c r="F267" s="83"/>
      <c r="G267" s="84"/>
      <c r="H267" s="85" t="s">
        <v>212</v>
      </c>
      <c r="I267" s="86"/>
      <c r="J267" s="86"/>
      <c r="K267" s="87"/>
    </row>
    <row r="268" spans="1:11" s="3" customFormat="1" ht="32.25" customHeight="1" x14ac:dyDescent="0.25">
      <c r="A268" s="29">
        <f t="shared" si="10"/>
        <v>18</v>
      </c>
      <c r="B268" s="79" t="str">
        <f>Лист1!B95</f>
        <v>Смена задвижек диаметром: 80 мм (узел отопления)</v>
      </c>
      <c r="C268" s="80"/>
      <c r="D268" s="81"/>
      <c r="E268" s="82">
        <f>Лист1!C95</f>
        <v>4888</v>
      </c>
      <c r="F268" s="83"/>
      <c r="G268" s="84"/>
      <c r="H268" s="85" t="s">
        <v>212</v>
      </c>
      <c r="I268" s="86"/>
      <c r="J268" s="86"/>
      <c r="K268" s="87"/>
    </row>
    <row r="269" spans="1:11" s="3" customFormat="1" ht="32.25" customHeight="1" x14ac:dyDescent="0.25">
      <c r="A269" s="29">
        <f t="shared" si="10"/>
        <v>19</v>
      </c>
      <c r="B269" s="79" t="str">
        <f>Лист1!B98</f>
        <v>Демонтаж ПРЭМа теплового узла, монтаж вставки Д=50, L=15 см. (2 шт.)</v>
      </c>
      <c r="C269" s="80"/>
      <c r="D269" s="81"/>
      <c r="E269" s="82">
        <f>Лист1!C98</f>
        <v>3615</v>
      </c>
      <c r="F269" s="83"/>
      <c r="G269" s="84"/>
      <c r="H269" s="85" t="s">
        <v>212</v>
      </c>
      <c r="I269" s="86"/>
      <c r="J269" s="86"/>
      <c r="K269" s="87"/>
    </row>
    <row r="270" spans="1:11" s="3" customFormat="1" ht="32.25" customHeight="1" x14ac:dyDescent="0.25">
      <c r="A270" s="29">
        <f t="shared" si="10"/>
        <v>20</v>
      </c>
      <c r="B270" s="79" t="str">
        <f>Лист1!B112</f>
        <v>Текущий ремонт межпанельных швов МКД (кв.   90 – 9,5 м/п; кв. 109 – 5,2 м/п; кв. 156 – 3,5 м/п; кв. 159 – 3,5 м/п)</v>
      </c>
      <c r="C270" s="80"/>
      <c r="D270" s="81"/>
      <c r="E270" s="82">
        <f>Лист1!C112</f>
        <v>6510</v>
      </c>
      <c r="F270" s="83"/>
      <c r="G270" s="84"/>
      <c r="H270" s="85" t="s">
        <v>212</v>
      </c>
      <c r="I270" s="86"/>
      <c r="J270" s="86"/>
      <c r="K270" s="87"/>
    </row>
    <row r="271" spans="1:11" s="3" customFormat="1" ht="15.75" x14ac:dyDescent="0.25">
      <c r="A271" s="14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</row>
    <row r="272" spans="1:11" s="3" customFormat="1" ht="10.5" customHeight="1" x14ac:dyDescent="0.25"/>
    <row r="273" spans="1:11" s="3" customFormat="1" ht="30" customHeight="1" x14ac:dyDescent="0.25">
      <c r="A273" s="88" t="s">
        <v>155</v>
      </c>
      <c r="B273" s="88"/>
      <c r="C273" s="88"/>
      <c r="D273" s="88"/>
      <c r="E273" s="88"/>
      <c r="F273" s="88"/>
      <c r="G273" s="88"/>
      <c r="H273" s="88"/>
      <c r="I273" s="88"/>
      <c r="J273" s="88"/>
      <c r="K273" s="88"/>
    </row>
    <row r="274" spans="1:11" s="3" customFormat="1" ht="10.5" customHeight="1" x14ac:dyDescent="0.25"/>
    <row r="275" spans="1:11" s="41" customFormat="1" ht="33.75" customHeight="1" x14ac:dyDescent="0.25">
      <c r="A275" s="40" t="s">
        <v>83</v>
      </c>
      <c r="B275" s="89" t="s">
        <v>156</v>
      </c>
      <c r="C275" s="89"/>
      <c r="D275" s="89"/>
      <c r="E275" s="104" t="s">
        <v>157</v>
      </c>
      <c r="F275" s="104"/>
      <c r="G275" s="104" t="s">
        <v>158</v>
      </c>
      <c r="H275" s="104"/>
      <c r="I275" s="104"/>
      <c r="J275" s="104"/>
      <c r="K275" s="104"/>
    </row>
    <row r="276" spans="1:11" s="3" customFormat="1" ht="15.75" x14ac:dyDescent="0.25">
      <c r="A276" s="8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1:11" s="3" customFormat="1" ht="10.5" customHeight="1" x14ac:dyDescent="0.25"/>
    <row r="278" spans="1:11" s="3" customFormat="1" ht="30" customHeight="1" x14ac:dyDescent="0.25">
      <c r="A278" s="88" t="s">
        <v>159</v>
      </c>
      <c r="B278" s="88"/>
      <c r="C278" s="88"/>
      <c r="D278" s="88"/>
      <c r="E278" s="88"/>
      <c r="F278" s="88"/>
      <c r="G278" s="88"/>
      <c r="H278" s="88"/>
      <c r="I278" s="88"/>
      <c r="J278" s="88"/>
      <c r="K278" s="88"/>
    </row>
    <row r="279" spans="1:11" s="3" customFormat="1" ht="10.5" customHeight="1" x14ac:dyDescent="0.25"/>
    <row r="280" spans="1:11" s="41" customFormat="1" ht="54" customHeight="1" x14ac:dyDescent="0.25">
      <c r="A280" s="40" t="s">
        <v>83</v>
      </c>
      <c r="B280" s="104" t="s">
        <v>160</v>
      </c>
      <c r="C280" s="104"/>
      <c r="D280" s="89" t="s">
        <v>210</v>
      </c>
      <c r="E280" s="89"/>
      <c r="F280" s="89" t="s">
        <v>161</v>
      </c>
      <c r="G280" s="89"/>
      <c r="H280" s="89" t="s">
        <v>162</v>
      </c>
      <c r="I280" s="89"/>
      <c r="J280" s="89" t="s">
        <v>163</v>
      </c>
      <c r="K280" s="89"/>
    </row>
    <row r="281" spans="1:11" s="3" customFormat="1" ht="15.75" x14ac:dyDescent="0.25">
      <c r="A281" s="8"/>
      <c r="B281" s="90"/>
      <c r="C281" s="91"/>
      <c r="D281" s="90"/>
      <c r="E281" s="91"/>
      <c r="F281" s="90"/>
      <c r="G281" s="91"/>
      <c r="H281" s="90"/>
      <c r="I281" s="91"/>
      <c r="J281" s="90"/>
      <c r="K281" s="91"/>
    </row>
    <row r="282" spans="1:11" s="3" customFormat="1" ht="10.5" customHeight="1" x14ac:dyDescent="0.25"/>
    <row r="283" spans="1:11" s="3" customFormat="1" ht="14.25" customHeight="1" x14ac:dyDescent="0.25">
      <c r="A283" s="88" t="s">
        <v>164</v>
      </c>
      <c r="B283" s="88"/>
      <c r="C283" s="88"/>
      <c r="D283" s="88"/>
      <c r="E283" s="88"/>
      <c r="F283" s="88"/>
      <c r="G283" s="88"/>
      <c r="H283" s="88"/>
      <c r="I283" s="88"/>
      <c r="J283" s="88"/>
      <c r="K283" s="88"/>
    </row>
    <row r="284" spans="1:11" s="3" customFormat="1" ht="10.5" customHeight="1" x14ac:dyDescent="0.25"/>
    <row r="285" spans="1:11" s="41" customFormat="1" ht="15.75" x14ac:dyDescent="0.25">
      <c r="A285" s="40" t="s">
        <v>83</v>
      </c>
      <c r="B285" s="104" t="s">
        <v>165</v>
      </c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1:11" s="3" customFormat="1" ht="15.75" x14ac:dyDescent="0.25">
      <c r="A286" s="18">
        <v>1</v>
      </c>
      <c r="B286" s="105" t="s">
        <v>310</v>
      </c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1:11" s="3" customFormat="1" ht="10.5" customHeight="1" x14ac:dyDescent="0.25"/>
    <row r="288" spans="1:11" s="3" customFormat="1" ht="31.5" customHeight="1" x14ac:dyDescent="0.25">
      <c r="A288" s="88" t="s">
        <v>166</v>
      </c>
      <c r="B288" s="88"/>
      <c r="C288" s="88"/>
      <c r="D288" s="88"/>
      <c r="E288" s="88"/>
      <c r="F288" s="88"/>
      <c r="G288" s="88"/>
      <c r="H288" s="88"/>
      <c r="I288" s="88"/>
      <c r="J288" s="88"/>
      <c r="K288" s="88"/>
    </row>
    <row r="289" spans="1:11" s="3" customFormat="1" ht="10.5" customHeight="1" x14ac:dyDescent="0.25"/>
    <row r="290" spans="1:11" s="41" customFormat="1" ht="32.25" customHeight="1" x14ac:dyDescent="0.25">
      <c r="A290" s="40" t="s">
        <v>83</v>
      </c>
      <c r="B290" s="104" t="s">
        <v>167</v>
      </c>
      <c r="C290" s="104"/>
      <c r="D290" s="104" t="s">
        <v>168</v>
      </c>
      <c r="E290" s="104"/>
      <c r="F290" s="89" t="s">
        <v>169</v>
      </c>
      <c r="G290" s="89"/>
      <c r="H290" s="89"/>
      <c r="I290" s="104" t="s">
        <v>170</v>
      </c>
      <c r="J290" s="104"/>
      <c r="K290" s="104"/>
    </row>
    <row r="291" spans="1:11" s="3" customFormat="1" ht="30.75" customHeight="1" x14ac:dyDescent="0.25">
      <c r="A291" s="26">
        <v>1</v>
      </c>
      <c r="B291" s="106" t="s">
        <v>198</v>
      </c>
      <c r="C291" s="106"/>
      <c r="D291" s="107">
        <v>42886</v>
      </c>
      <c r="E291" s="108"/>
      <c r="F291" s="109" t="s">
        <v>312</v>
      </c>
      <c r="G291" s="109"/>
      <c r="H291" s="109"/>
      <c r="I291" s="107">
        <f t="shared" ref="I291:I298" si="11">D291</f>
        <v>42886</v>
      </c>
      <c r="J291" s="108"/>
      <c r="K291" s="108"/>
    </row>
    <row r="292" spans="1:11" s="3" customFormat="1" ht="30.75" customHeight="1" x14ac:dyDescent="0.25">
      <c r="A292" s="27">
        <v>2</v>
      </c>
      <c r="B292" s="102" t="s">
        <v>199</v>
      </c>
      <c r="C292" s="102"/>
      <c r="D292" s="99">
        <v>42916</v>
      </c>
      <c r="E292" s="100"/>
      <c r="F292" s="101" t="s">
        <v>312</v>
      </c>
      <c r="G292" s="101"/>
      <c r="H292" s="101"/>
      <c r="I292" s="99">
        <f t="shared" si="11"/>
        <v>42916</v>
      </c>
      <c r="J292" s="100"/>
      <c r="K292" s="100"/>
    </row>
    <row r="293" spans="1:11" s="3" customFormat="1" ht="30.75" customHeight="1" x14ac:dyDescent="0.25">
      <c r="A293" s="27">
        <v>3</v>
      </c>
      <c r="B293" s="102" t="s">
        <v>200</v>
      </c>
      <c r="C293" s="102"/>
      <c r="D293" s="99">
        <v>42947</v>
      </c>
      <c r="E293" s="100"/>
      <c r="F293" s="101" t="s">
        <v>312</v>
      </c>
      <c r="G293" s="101"/>
      <c r="H293" s="101"/>
      <c r="I293" s="99">
        <f t="shared" si="11"/>
        <v>42947</v>
      </c>
      <c r="J293" s="100"/>
      <c r="K293" s="100"/>
    </row>
    <row r="294" spans="1:11" s="3" customFormat="1" ht="30.75" customHeight="1" x14ac:dyDescent="0.25">
      <c r="A294" s="27">
        <v>4</v>
      </c>
      <c r="B294" s="102" t="s">
        <v>201</v>
      </c>
      <c r="C294" s="102"/>
      <c r="D294" s="99">
        <v>42978</v>
      </c>
      <c r="E294" s="100"/>
      <c r="F294" s="101" t="s">
        <v>312</v>
      </c>
      <c r="G294" s="101"/>
      <c r="H294" s="101"/>
      <c r="I294" s="99">
        <f t="shared" si="11"/>
        <v>42978</v>
      </c>
      <c r="J294" s="100"/>
      <c r="K294" s="100"/>
    </row>
    <row r="295" spans="1:11" s="3" customFormat="1" ht="30.75" customHeight="1" x14ac:dyDescent="0.25">
      <c r="A295" s="27">
        <v>5</v>
      </c>
      <c r="B295" s="102" t="s">
        <v>202</v>
      </c>
      <c r="C295" s="102"/>
      <c r="D295" s="99">
        <v>43008</v>
      </c>
      <c r="E295" s="100"/>
      <c r="F295" s="101" t="s">
        <v>312</v>
      </c>
      <c r="G295" s="101"/>
      <c r="H295" s="101"/>
      <c r="I295" s="99">
        <f t="shared" si="11"/>
        <v>43008</v>
      </c>
      <c r="J295" s="100"/>
      <c r="K295" s="100"/>
    </row>
    <row r="296" spans="1:11" s="3" customFormat="1" ht="30.75" customHeight="1" x14ac:dyDescent="0.25">
      <c r="A296" s="27">
        <v>6</v>
      </c>
      <c r="B296" s="102" t="s">
        <v>203</v>
      </c>
      <c r="C296" s="102"/>
      <c r="D296" s="99">
        <v>43039</v>
      </c>
      <c r="E296" s="100"/>
      <c r="F296" s="101" t="s">
        <v>312</v>
      </c>
      <c r="G296" s="101"/>
      <c r="H296" s="101"/>
      <c r="I296" s="99">
        <f t="shared" si="11"/>
        <v>43039</v>
      </c>
      <c r="J296" s="100"/>
      <c r="K296" s="100"/>
    </row>
    <row r="297" spans="1:11" s="3" customFormat="1" ht="30.75" customHeight="1" x14ac:dyDescent="0.25">
      <c r="A297" s="27">
        <v>7</v>
      </c>
      <c r="B297" s="102" t="s">
        <v>204</v>
      </c>
      <c r="C297" s="102"/>
      <c r="D297" s="99">
        <v>43069</v>
      </c>
      <c r="E297" s="100"/>
      <c r="F297" s="101" t="s">
        <v>312</v>
      </c>
      <c r="G297" s="101"/>
      <c r="H297" s="101"/>
      <c r="I297" s="99">
        <f t="shared" si="11"/>
        <v>43069</v>
      </c>
      <c r="J297" s="100"/>
      <c r="K297" s="100"/>
    </row>
    <row r="298" spans="1:11" s="3" customFormat="1" ht="30.75" customHeight="1" x14ac:dyDescent="0.25">
      <c r="A298" s="28">
        <v>8</v>
      </c>
      <c r="B298" s="103" t="s">
        <v>205</v>
      </c>
      <c r="C298" s="103"/>
      <c r="D298" s="95">
        <v>43100</v>
      </c>
      <c r="E298" s="96"/>
      <c r="F298" s="97" t="s">
        <v>312</v>
      </c>
      <c r="G298" s="97"/>
      <c r="H298" s="97"/>
      <c r="I298" s="95">
        <f t="shared" si="11"/>
        <v>43100</v>
      </c>
      <c r="J298" s="96"/>
      <c r="K298" s="96"/>
    </row>
    <row r="299" spans="1:11" s="3" customFormat="1" ht="15" customHeight="1" x14ac:dyDescent="0.25"/>
    <row r="300" spans="1:11" ht="35.25" customHeight="1" x14ac:dyDescent="0.25">
      <c r="A300" s="98" t="s">
        <v>171</v>
      </c>
      <c r="B300" s="98"/>
      <c r="C300" s="98"/>
      <c r="D300" s="98"/>
      <c r="E300" s="98"/>
      <c r="F300" s="98"/>
      <c r="G300" s="98"/>
      <c r="H300" s="98"/>
      <c r="I300" s="98"/>
      <c r="J300" s="98"/>
      <c r="K300" s="98"/>
    </row>
    <row r="301" spans="1:11" s="3" customFormat="1" ht="10.5" customHeight="1" x14ac:dyDescent="0.25"/>
    <row r="302" spans="1:11" s="3" customFormat="1" ht="31.5" customHeight="1" x14ac:dyDescent="0.25">
      <c r="A302" s="88" t="s">
        <v>172</v>
      </c>
      <c r="B302" s="88"/>
      <c r="C302" s="88"/>
      <c r="D302" s="88"/>
      <c r="E302" s="88"/>
      <c r="F302" s="88"/>
      <c r="G302" s="88"/>
      <c r="H302" s="88"/>
      <c r="I302" s="88"/>
      <c r="J302" s="88"/>
      <c r="K302" s="88"/>
    </row>
    <row r="303" spans="1:11" s="3" customFormat="1" ht="10.5" customHeight="1" x14ac:dyDescent="0.25"/>
    <row r="304" spans="1:11" s="46" customFormat="1" ht="44.25" customHeight="1" x14ac:dyDescent="0.25">
      <c r="A304" s="45" t="s">
        <v>83</v>
      </c>
      <c r="B304" s="89" t="s">
        <v>173</v>
      </c>
      <c r="C304" s="89"/>
      <c r="D304" s="89" t="s">
        <v>209</v>
      </c>
      <c r="E304" s="89"/>
      <c r="F304" s="89"/>
      <c r="G304" s="89" t="s">
        <v>174</v>
      </c>
      <c r="H304" s="89"/>
      <c r="I304" s="89"/>
      <c r="J304" s="89"/>
      <c r="K304" s="89"/>
    </row>
    <row r="305" spans="1:11" s="3" customFormat="1" ht="15.75" x14ac:dyDescent="0.25">
      <c r="A305" s="23"/>
      <c r="B305" s="93"/>
      <c r="C305" s="93"/>
      <c r="D305" s="93"/>
      <c r="E305" s="93"/>
      <c r="F305" s="93"/>
      <c r="G305" s="93"/>
      <c r="H305" s="93"/>
      <c r="I305" s="93"/>
      <c r="J305" s="93"/>
      <c r="K305" s="93"/>
    </row>
    <row r="306" spans="1:11" s="3" customFormat="1" ht="15.75" x14ac:dyDescent="0.25">
      <c r="A306" s="24"/>
      <c r="B306" s="94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1:11" s="3" customFormat="1" ht="10.5" customHeight="1" x14ac:dyDescent="0.25"/>
    <row r="308" spans="1:11" s="3" customFormat="1" ht="31.5" customHeight="1" x14ac:dyDescent="0.25">
      <c r="A308" s="88" t="s">
        <v>175</v>
      </c>
      <c r="B308" s="88"/>
      <c r="C308" s="88"/>
      <c r="D308" s="88"/>
      <c r="E308" s="88"/>
      <c r="F308" s="88"/>
      <c r="G308" s="88"/>
      <c r="H308" s="88"/>
      <c r="I308" s="88"/>
      <c r="J308" s="88"/>
      <c r="K308" s="88"/>
    </row>
    <row r="309" spans="1:11" s="3" customFormat="1" ht="10.5" customHeight="1" x14ac:dyDescent="0.25"/>
    <row r="310" spans="1:11" s="47" customFormat="1" ht="30.75" customHeight="1" x14ac:dyDescent="0.25">
      <c r="A310" s="44" t="s">
        <v>83</v>
      </c>
      <c r="B310" s="89" t="s">
        <v>176</v>
      </c>
      <c r="C310" s="89"/>
      <c r="D310" s="89" t="s">
        <v>177</v>
      </c>
      <c r="E310" s="89"/>
      <c r="F310" s="89" t="s">
        <v>178</v>
      </c>
      <c r="G310" s="89"/>
      <c r="H310" s="89"/>
      <c r="I310" s="89" t="s">
        <v>179</v>
      </c>
      <c r="J310" s="89"/>
      <c r="K310" s="89"/>
    </row>
    <row r="311" spans="1:11" s="3" customFormat="1" ht="15.75" x14ac:dyDescent="0.25">
      <c r="A311" s="8"/>
      <c r="B311" s="90"/>
      <c r="C311" s="91"/>
      <c r="D311" s="90"/>
      <c r="E311" s="91"/>
      <c r="F311" s="90"/>
      <c r="G311" s="92"/>
      <c r="H311" s="91"/>
      <c r="I311" s="90"/>
      <c r="J311" s="92"/>
      <c r="K311" s="91"/>
    </row>
    <row r="312" spans="1:11" s="3" customFormat="1" ht="15.75" x14ac:dyDescent="0.25"/>
    <row r="313" spans="1:11" s="3" customFormat="1" ht="15.75" x14ac:dyDescent="0.25"/>
    <row r="314" spans="1:11" s="3" customFormat="1" ht="15.75" x14ac:dyDescent="0.25"/>
    <row r="315" spans="1:11" s="3" customFormat="1" ht="15.75" x14ac:dyDescent="0.25"/>
    <row r="316" spans="1:11" s="3" customFormat="1" ht="15.75" x14ac:dyDescent="0.25"/>
    <row r="317" spans="1:11" s="3" customFormat="1" ht="15.75" x14ac:dyDescent="0.25"/>
    <row r="318" spans="1:11" s="3" customFormat="1" ht="15.75" x14ac:dyDescent="0.25"/>
    <row r="319" spans="1:11" s="3" customFormat="1" ht="15.75" x14ac:dyDescent="0.25"/>
    <row r="320" spans="1:11" s="3" customFormat="1" ht="15.75" x14ac:dyDescent="0.25"/>
    <row r="321" s="3" customFormat="1" ht="15.75" x14ac:dyDescent="0.25"/>
    <row r="322" s="3" customFormat="1" ht="15.75" x14ac:dyDescent="0.25"/>
    <row r="323" s="3" customFormat="1" ht="15.75" x14ac:dyDescent="0.25"/>
    <row r="324" s="3" customFormat="1" ht="15.75" x14ac:dyDescent="0.25"/>
    <row r="325" s="3" customFormat="1" ht="15.75" x14ac:dyDescent="0.25"/>
    <row r="326" s="3" customFormat="1" ht="15.75" x14ac:dyDescent="0.25"/>
    <row r="327" s="3" customFormat="1" ht="15.75" x14ac:dyDescent="0.25"/>
    <row r="328" s="3" customFormat="1" ht="15.75" x14ac:dyDescent="0.25"/>
    <row r="329" s="3" customFormat="1" ht="15.75" x14ac:dyDescent="0.25"/>
    <row r="330" s="3" customFormat="1" ht="15.75" x14ac:dyDescent="0.25"/>
    <row r="331" s="3" customFormat="1" ht="15.75" x14ac:dyDescent="0.25"/>
    <row r="332" s="3" customFormat="1" ht="15.75" x14ac:dyDescent="0.25"/>
    <row r="333" s="3" customFormat="1" ht="15.75" x14ac:dyDescent="0.25"/>
    <row r="334" s="3" customFormat="1" ht="15.75" x14ac:dyDescent="0.25"/>
    <row r="335" s="3" customFormat="1" ht="15.75" x14ac:dyDescent="0.25"/>
    <row r="336" s="3" customFormat="1" ht="15.75" x14ac:dyDescent="0.25"/>
    <row r="337" s="3" customFormat="1" ht="15.75" x14ac:dyDescent="0.25"/>
    <row r="338" s="3" customFormat="1" ht="15.75" x14ac:dyDescent="0.25"/>
    <row r="339" s="3" customFormat="1" ht="15.75" x14ac:dyDescent="0.25"/>
    <row r="340" s="3" customFormat="1" ht="15.75" x14ac:dyDescent="0.25"/>
    <row r="341" s="3" customFormat="1" ht="15.75" x14ac:dyDescent="0.25"/>
    <row r="342" s="3" customFormat="1" ht="15.75" x14ac:dyDescent="0.25"/>
    <row r="343" s="3" customFormat="1" ht="15.75" x14ac:dyDescent="0.25"/>
    <row r="344" s="3" customFormat="1" ht="15.75" x14ac:dyDescent="0.25"/>
    <row r="345" s="3" customFormat="1" ht="15.75" x14ac:dyDescent="0.25"/>
    <row r="346" s="3" customFormat="1" ht="15.75" x14ac:dyDescent="0.25"/>
    <row r="347" s="3" customFormat="1" ht="15.75" x14ac:dyDescent="0.25"/>
    <row r="348" s="3" customFormat="1" ht="15.75" x14ac:dyDescent="0.25"/>
    <row r="349" s="3" customFormat="1" ht="15.75" x14ac:dyDescent="0.25"/>
    <row r="350" s="3" customFormat="1" ht="15.75" x14ac:dyDescent="0.25"/>
    <row r="351" s="3" customFormat="1" ht="15.75" x14ac:dyDescent="0.25"/>
    <row r="352" s="3" customFormat="1" ht="15.75" x14ac:dyDescent="0.25"/>
    <row r="353" s="3" customFormat="1" ht="15.75" x14ac:dyDescent="0.25"/>
    <row r="354" s="3" customFormat="1" ht="15.75" x14ac:dyDescent="0.25"/>
    <row r="355" s="3" customFormat="1" ht="15.75" x14ac:dyDescent="0.25"/>
    <row r="356" s="3" customFormat="1" ht="15.75" x14ac:dyDescent="0.25"/>
    <row r="357" s="3" customFormat="1" ht="15.75" x14ac:dyDescent="0.25"/>
    <row r="358" s="3" customFormat="1" ht="15.75" x14ac:dyDescent="0.25"/>
    <row r="359" s="3" customFormat="1" ht="15.75" x14ac:dyDescent="0.25"/>
    <row r="360" s="3" customFormat="1" ht="15.75" x14ac:dyDescent="0.25"/>
    <row r="361" s="3" customFormat="1" ht="15.75" x14ac:dyDescent="0.25"/>
    <row r="362" s="3" customFormat="1" ht="15.75" x14ac:dyDescent="0.25"/>
    <row r="363" s="3" customFormat="1" ht="15.75" x14ac:dyDescent="0.25"/>
    <row r="364" s="3" customFormat="1" ht="15.75" x14ac:dyDescent="0.25"/>
    <row r="365" s="3" customFormat="1" ht="15.75" x14ac:dyDescent="0.25"/>
    <row r="366" s="3" customFormat="1" ht="15.75" x14ac:dyDescent="0.25"/>
    <row r="367" s="3" customFormat="1" ht="15.75" x14ac:dyDescent="0.25"/>
    <row r="368" s="3" customFormat="1" ht="15.75" x14ac:dyDescent="0.25"/>
    <row r="369" s="3" customFormat="1" ht="15.75" x14ac:dyDescent="0.25"/>
    <row r="370" s="3" customFormat="1" ht="15.75" x14ac:dyDescent="0.25"/>
    <row r="371" s="3" customFormat="1" ht="15.75" x14ac:dyDescent="0.25"/>
    <row r="372" s="3" customFormat="1" ht="15.75" x14ac:dyDescent="0.25"/>
    <row r="373" s="3" customFormat="1" ht="15.75" x14ac:dyDescent="0.25"/>
    <row r="374" s="3" customFormat="1" ht="15.75" x14ac:dyDescent="0.25"/>
    <row r="375" s="3" customFormat="1" ht="15.75" x14ac:dyDescent="0.25"/>
    <row r="376" s="3" customFormat="1" ht="15.75" x14ac:dyDescent="0.25"/>
    <row r="377" s="3" customFormat="1" ht="15.75" x14ac:dyDescent="0.25"/>
    <row r="378" s="3" customFormat="1" ht="15.75" x14ac:dyDescent="0.25"/>
    <row r="379" s="3" customFormat="1" ht="15.75" x14ac:dyDescent="0.25"/>
    <row r="380" s="3" customFormat="1" ht="15.75" x14ac:dyDescent="0.25"/>
    <row r="381" s="3" customFormat="1" ht="15.75" x14ac:dyDescent="0.25"/>
    <row r="382" s="3" customFormat="1" ht="15.75" x14ac:dyDescent="0.25"/>
    <row r="383" s="3" customFormat="1" ht="15.75" x14ac:dyDescent="0.25"/>
    <row r="384" s="3" customFormat="1" ht="15.75" x14ac:dyDescent="0.25"/>
    <row r="385" s="3" customFormat="1" ht="15.75" x14ac:dyDescent="0.25"/>
    <row r="386" s="3" customFormat="1" ht="15.75" x14ac:dyDescent="0.25"/>
    <row r="387" s="3" customFormat="1" ht="15.75" x14ac:dyDescent="0.25"/>
    <row r="388" s="3" customFormat="1" ht="15.75" x14ac:dyDescent="0.25"/>
    <row r="389" s="3" customFormat="1" ht="15.75" x14ac:dyDescent="0.25"/>
    <row r="390" s="3" customFormat="1" ht="15.75" x14ac:dyDescent="0.25"/>
    <row r="391" s="3" customFormat="1" ht="15.75" x14ac:dyDescent="0.25"/>
    <row r="392" s="3" customFormat="1" ht="15.75" x14ac:dyDescent="0.25"/>
    <row r="393" s="3" customFormat="1" ht="15.75" x14ac:dyDescent="0.25"/>
    <row r="394" s="3" customFormat="1" ht="15.75" x14ac:dyDescent="0.25"/>
    <row r="395" s="3" customFormat="1" ht="15.75" x14ac:dyDescent="0.25"/>
    <row r="396" s="3" customFormat="1" ht="15.75" x14ac:dyDescent="0.25"/>
    <row r="397" s="3" customFormat="1" ht="15.75" x14ac:dyDescent="0.25"/>
    <row r="398" s="3" customFormat="1" ht="15.75" x14ac:dyDescent="0.25"/>
    <row r="399" s="3" customFormat="1" ht="15.75" x14ac:dyDescent="0.25"/>
    <row r="400" s="3" customFormat="1" ht="15.75" x14ac:dyDescent="0.25"/>
    <row r="401" s="3" customFormat="1" ht="15.75" x14ac:dyDescent="0.25"/>
    <row r="402" s="3" customFormat="1" ht="15.75" x14ac:dyDescent="0.25"/>
    <row r="403" s="3" customFormat="1" ht="15.75" x14ac:dyDescent="0.25"/>
    <row r="404" s="3" customFormat="1" ht="15.75" x14ac:dyDescent="0.25"/>
    <row r="405" s="3" customFormat="1" ht="15.75" x14ac:dyDescent="0.25"/>
    <row r="406" s="3" customFormat="1" ht="15.75" x14ac:dyDescent="0.25"/>
    <row r="407" s="3" customFormat="1" ht="15.75" x14ac:dyDescent="0.25"/>
    <row r="408" s="3" customFormat="1" ht="15.75" x14ac:dyDescent="0.25"/>
    <row r="409" s="3" customFormat="1" ht="15.75" x14ac:dyDescent="0.25"/>
    <row r="410" s="3" customFormat="1" ht="15.75" x14ac:dyDescent="0.25"/>
    <row r="411" s="3" customFormat="1" ht="15.75" x14ac:dyDescent="0.25"/>
    <row r="412" s="3" customFormat="1" ht="15.75" x14ac:dyDescent="0.25"/>
  </sheetData>
  <mergeCells count="659">
    <mergeCell ref="H257:K257"/>
    <mergeCell ref="B257:D257"/>
    <mergeCell ref="E257:G257"/>
    <mergeCell ref="B256:D256"/>
    <mergeCell ref="E252:G252"/>
    <mergeCell ref="H252:K252"/>
    <mergeCell ref="H253:K253"/>
    <mergeCell ref="E254:G254"/>
    <mergeCell ref="H254:K254"/>
    <mergeCell ref="E255:G255"/>
    <mergeCell ref="H255:K255"/>
    <mergeCell ref="E256:G256"/>
    <mergeCell ref="H256:K256"/>
    <mergeCell ref="B171:E171"/>
    <mergeCell ref="B172:E172"/>
    <mergeCell ref="B173:E173"/>
    <mergeCell ref="B174:E174"/>
    <mergeCell ref="B175:E175"/>
    <mergeCell ref="B240:E240"/>
    <mergeCell ref="B252:D252"/>
    <mergeCell ref="B254:D254"/>
    <mergeCell ref="B255:D255"/>
    <mergeCell ref="B246:D246"/>
    <mergeCell ref="E246:F246"/>
    <mergeCell ref="B253:D253"/>
    <mergeCell ref="E253:G253"/>
    <mergeCell ref="B251:D251"/>
    <mergeCell ref="E251:G251"/>
    <mergeCell ref="B250:D250"/>
    <mergeCell ref="B188:E188"/>
    <mergeCell ref="F188:G188"/>
    <mergeCell ref="B192:E192"/>
    <mergeCell ref="F192:G192"/>
    <mergeCell ref="B196:E196"/>
    <mergeCell ref="F196:G196"/>
    <mergeCell ref="B200:E200"/>
    <mergeCell ref="F200:G200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H240:K240"/>
    <mergeCell ref="H175:K175"/>
    <mergeCell ref="H148:K148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H162:K162"/>
    <mergeCell ref="H163:K163"/>
    <mergeCell ref="H164:K164"/>
    <mergeCell ref="H165:K165"/>
    <mergeCell ref="H166:K166"/>
    <mergeCell ref="H167:K167"/>
    <mergeCell ref="H168:K168"/>
    <mergeCell ref="H169:K169"/>
    <mergeCell ref="H170:K170"/>
    <mergeCell ref="H153:K153"/>
    <mergeCell ref="H154:K154"/>
    <mergeCell ref="H155:K155"/>
    <mergeCell ref="H156:K156"/>
    <mergeCell ref="H157:K157"/>
    <mergeCell ref="H158:K158"/>
    <mergeCell ref="H159:K159"/>
    <mergeCell ref="H160:K160"/>
    <mergeCell ref="H161:K161"/>
    <mergeCell ref="H139:K139"/>
    <mergeCell ref="H140:K140"/>
    <mergeCell ref="H141:K141"/>
    <mergeCell ref="H142:K142"/>
    <mergeCell ref="H143:K143"/>
    <mergeCell ref="H144:K144"/>
    <mergeCell ref="H145:K145"/>
    <mergeCell ref="H146:K146"/>
    <mergeCell ref="H147:K147"/>
    <mergeCell ref="H130:K130"/>
    <mergeCell ref="H131:K131"/>
    <mergeCell ref="H132:K132"/>
    <mergeCell ref="H133:K133"/>
    <mergeCell ref="H134:K134"/>
    <mergeCell ref="H135:K135"/>
    <mergeCell ref="H136:K136"/>
    <mergeCell ref="H137:K137"/>
    <mergeCell ref="H138:K138"/>
    <mergeCell ref="H251:K251"/>
    <mergeCell ref="H171:K171"/>
    <mergeCell ref="H172:K172"/>
    <mergeCell ref="H173:K173"/>
    <mergeCell ref="H174:K174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240:G240"/>
    <mergeCell ref="E250:G250"/>
    <mergeCell ref="H250:K250"/>
    <mergeCell ref="H185:K185"/>
    <mergeCell ref="B186:E186"/>
    <mergeCell ref="F186:G186"/>
    <mergeCell ref="H186:K186"/>
    <mergeCell ref="B187:E187"/>
    <mergeCell ref="F187:G187"/>
    <mergeCell ref="H187:K187"/>
    <mergeCell ref="B167:E167"/>
    <mergeCell ref="B168:E168"/>
    <mergeCell ref="B169:E169"/>
    <mergeCell ref="B170:E170"/>
    <mergeCell ref="F163:G163"/>
    <mergeCell ref="F164:G164"/>
    <mergeCell ref="F165:G165"/>
    <mergeCell ref="F166:G166"/>
    <mergeCell ref="B163:E163"/>
    <mergeCell ref="B164:E164"/>
    <mergeCell ref="B165:E165"/>
    <mergeCell ref="B166:E166"/>
    <mergeCell ref="F160:G160"/>
    <mergeCell ref="F161:G161"/>
    <mergeCell ref="F162:G162"/>
    <mergeCell ref="F155:G155"/>
    <mergeCell ref="F156:G156"/>
    <mergeCell ref="F157:G157"/>
    <mergeCell ref="F158:G158"/>
    <mergeCell ref="F159:G159"/>
    <mergeCell ref="F149:G149"/>
    <mergeCell ref="F150:G150"/>
    <mergeCell ref="F151:G151"/>
    <mergeCell ref="F152:G152"/>
    <mergeCell ref="F153:G153"/>
    <mergeCell ref="F154:G154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42:E142"/>
    <mergeCell ref="B143:E143"/>
    <mergeCell ref="B144:E144"/>
    <mergeCell ref="B145:E145"/>
    <mergeCell ref="B139:E139"/>
    <mergeCell ref="B140:E140"/>
    <mergeCell ref="B141:E141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A10:K10"/>
    <mergeCell ref="A11:K11"/>
    <mergeCell ref="A12:B12"/>
    <mergeCell ref="A14:E14"/>
    <mergeCell ref="F14:K14"/>
    <mergeCell ref="A16:H16"/>
    <mergeCell ref="A2:K2"/>
    <mergeCell ref="A4:K4"/>
    <mergeCell ref="A6:K6"/>
    <mergeCell ref="A7:K7"/>
    <mergeCell ref="A8:K8"/>
    <mergeCell ref="D23:K23"/>
    <mergeCell ref="A24:C24"/>
    <mergeCell ref="A26:C26"/>
    <mergeCell ref="A28:C28"/>
    <mergeCell ref="D24:K24"/>
    <mergeCell ref="D26:K26"/>
    <mergeCell ref="D28:K28"/>
    <mergeCell ref="A18:K18"/>
    <mergeCell ref="A19:K19"/>
    <mergeCell ref="B20:K20"/>
    <mergeCell ref="A22:C22"/>
    <mergeCell ref="D22:K22"/>
    <mergeCell ref="G39:K39"/>
    <mergeCell ref="E40:K40"/>
    <mergeCell ref="D41:K41"/>
    <mergeCell ref="I42:K42"/>
    <mergeCell ref="E43:K43"/>
    <mergeCell ref="H44:K44"/>
    <mergeCell ref="A30:H30"/>
    <mergeCell ref="I30:K30"/>
    <mergeCell ref="A34:K34"/>
    <mergeCell ref="A36:K36"/>
    <mergeCell ref="B38:D38"/>
    <mergeCell ref="E38:K38"/>
    <mergeCell ref="J52:K52"/>
    <mergeCell ref="E51:K51"/>
    <mergeCell ref="E53:K53"/>
    <mergeCell ref="G55:K55"/>
    <mergeCell ref="D57:K57"/>
    <mergeCell ref="C59:K59"/>
    <mergeCell ref="B46:K46"/>
    <mergeCell ref="J47:K47"/>
    <mergeCell ref="D48:K48"/>
    <mergeCell ref="E49:K49"/>
    <mergeCell ref="F50:K50"/>
    <mergeCell ref="B71:D71"/>
    <mergeCell ref="B72:D72"/>
    <mergeCell ref="B73:D73"/>
    <mergeCell ref="B74:D74"/>
    <mergeCell ref="B75:D75"/>
    <mergeCell ref="B76:D76"/>
    <mergeCell ref="G60:K60"/>
    <mergeCell ref="E62:K62"/>
    <mergeCell ref="E64:K64"/>
    <mergeCell ref="B66:K66"/>
    <mergeCell ref="F67:K67"/>
    <mergeCell ref="A69:K69"/>
    <mergeCell ref="E74:G74"/>
    <mergeCell ref="H74:J74"/>
    <mergeCell ref="E75:G75"/>
    <mergeCell ref="H75:J75"/>
    <mergeCell ref="E76:G76"/>
    <mergeCell ref="H76:J76"/>
    <mergeCell ref="E71:G71"/>
    <mergeCell ref="H71:J71"/>
    <mergeCell ref="E72:G72"/>
    <mergeCell ref="H72:J72"/>
    <mergeCell ref="E73:G73"/>
    <mergeCell ref="H73:J73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E80:G80"/>
    <mergeCell ref="H80:J80"/>
    <mergeCell ref="E81:G81"/>
    <mergeCell ref="H81:J81"/>
    <mergeCell ref="E82:G82"/>
    <mergeCell ref="H82:J82"/>
    <mergeCell ref="E77:G77"/>
    <mergeCell ref="H77:J77"/>
    <mergeCell ref="E78:G78"/>
    <mergeCell ref="H78:J78"/>
    <mergeCell ref="E79:G79"/>
    <mergeCell ref="H79:J79"/>
    <mergeCell ref="E86:G86"/>
    <mergeCell ref="H86:J86"/>
    <mergeCell ref="E87:G87"/>
    <mergeCell ref="H87:J87"/>
    <mergeCell ref="E88:G88"/>
    <mergeCell ref="H88:J88"/>
    <mergeCell ref="E83:G83"/>
    <mergeCell ref="H83:J83"/>
    <mergeCell ref="E84:G84"/>
    <mergeCell ref="H84:J84"/>
    <mergeCell ref="E85:G85"/>
    <mergeCell ref="H85:J85"/>
    <mergeCell ref="A96:K96"/>
    <mergeCell ref="A98:K98"/>
    <mergeCell ref="E92:G92"/>
    <mergeCell ref="H92:J92"/>
    <mergeCell ref="E93:G93"/>
    <mergeCell ref="H93:J93"/>
    <mergeCell ref="E94:G94"/>
    <mergeCell ref="H94:J94"/>
    <mergeCell ref="E89:G89"/>
    <mergeCell ref="H89:J89"/>
    <mergeCell ref="E90:G90"/>
    <mergeCell ref="H90:J90"/>
    <mergeCell ref="E91:G91"/>
    <mergeCell ref="H91:J91"/>
    <mergeCell ref="B89:D89"/>
    <mergeCell ref="B90:D90"/>
    <mergeCell ref="B91:D91"/>
    <mergeCell ref="B92:D92"/>
    <mergeCell ref="B93:D93"/>
    <mergeCell ref="B94:D94"/>
    <mergeCell ref="B100:D100"/>
    <mergeCell ref="B101:D101"/>
    <mergeCell ref="B102:D102"/>
    <mergeCell ref="B103:D103"/>
    <mergeCell ref="B105:D105"/>
    <mergeCell ref="B106:D106"/>
    <mergeCell ref="B107:D107"/>
    <mergeCell ref="A109:K109"/>
    <mergeCell ref="B111:D111"/>
    <mergeCell ref="A121:K121"/>
    <mergeCell ref="B104:D104"/>
    <mergeCell ref="B113:D113"/>
    <mergeCell ref="E113:H113"/>
    <mergeCell ref="I113:K113"/>
    <mergeCell ref="B123:D123"/>
    <mergeCell ref="E112:H112"/>
    <mergeCell ref="A116:K116"/>
    <mergeCell ref="B118:D118"/>
    <mergeCell ref="E118:G118"/>
    <mergeCell ref="H118:K118"/>
    <mergeCell ref="B119:D119"/>
    <mergeCell ref="E119:G119"/>
    <mergeCell ref="H119:K119"/>
    <mergeCell ref="B112:D112"/>
    <mergeCell ref="B114:D114"/>
    <mergeCell ref="I111:K111"/>
    <mergeCell ref="I112:K112"/>
    <mergeCell ref="I114:K114"/>
    <mergeCell ref="E111:H111"/>
    <mergeCell ref="E114:H114"/>
    <mergeCell ref="H128:K128"/>
    <mergeCell ref="H129:K129"/>
    <mergeCell ref="B124:D124"/>
    <mergeCell ref="E123:G123"/>
    <mergeCell ref="H123:K123"/>
    <mergeCell ref="E124:G124"/>
    <mergeCell ref="H124:K124"/>
    <mergeCell ref="A126:K126"/>
    <mergeCell ref="B128:E128"/>
    <mergeCell ref="B129:E129"/>
    <mergeCell ref="H151:K151"/>
    <mergeCell ref="H152:K152"/>
    <mergeCell ref="H149:K149"/>
    <mergeCell ref="H150:K150"/>
    <mergeCell ref="B245:D245"/>
    <mergeCell ref="E245:F245"/>
    <mergeCell ref="G245:H245"/>
    <mergeCell ref="I245:K245"/>
    <mergeCell ref="A248:K248"/>
    <mergeCell ref="A242:K242"/>
    <mergeCell ref="B244:D244"/>
    <mergeCell ref="E244:F244"/>
    <mergeCell ref="G244:H244"/>
    <mergeCell ref="I244:K244"/>
    <mergeCell ref="G246:H246"/>
    <mergeCell ref="I246:K246"/>
    <mergeCell ref="B183:E183"/>
    <mergeCell ref="F183:G183"/>
    <mergeCell ref="H183:K183"/>
    <mergeCell ref="B184:E184"/>
    <mergeCell ref="F184:G184"/>
    <mergeCell ref="H184:K184"/>
    <mergeCell ref="B185:E185"/>
    <mergeCell ref="F185:G185"/>
    <mergeCell ref="B271:D271"/>
    <mergeCell ref="E271:G271"/>
    <mergeCell ref="H271:K271"/>
    <mergeCell ref="A273:K273"/>
    <mergeCell ref="B275:D275"/>
    <mergeCell ref="B276:D276"/>
    <mergeCell ref="E275:F275"/>
    <mergeCell ref="G275:K275"/>
    <mergeCell ref="E276:F276"/>
    <mergeCell ref="G276:K276"/>
    <mergeCell ref="B281:C281"/>
    <mergeCell ref="D281:E281"/>
    <mergeCell ref="F281:G281"/>
    <mergeCell ref="H281:I281"/>
    <mergeCell ref="J281:K281"/>
    <mergeCell ref="A283:K283"/>
    <mergeCell ref="A278:K278"/>
    <mergeCell ref="B280:C280"/>
    <mergeCell ref="D280:E280"/>
    <mergeCell ref="F280:G280"/>
    <mergeCell ref="H280:I280"/>
    <mergeCell ref="J280:K280"/>
    <mergeCell ref="B294:C294"/>
    <mergeCell ref="B295:C295"/>
    <mergeCell ref="B296:C296"/>
    <mergeCell ref="B297:C297"/>
    <mergeCell ref="B298:C298"/>
    <mergeCell ref="B285:K285"/>
    <mergeCell ref="B286:K286"/>
    <mergeCell ref="A288:K288"/>
    <mergeCell ref="B290:C290"/>
    <mergeCell ref="B291:C291"/>
    <mergeCell ref="B292:C292"/>
    <mergeCell ref="D290:E290"/>
    <mergeCell ref="F290:H290"/>
    <mergeCell ref="I290:K290"/>
    <mergeCell ref="D291:E291"/>
    <mergeCell ref="F291:H291"/>
    <mergeCell ref="I291:K291"/>
    <mergeCell ref="D292:E292"/>
    <mergeCell ref="F292:H292"/>
    <mergeCell ref="I292:K292"/>
    <mergeCell ref="D293:E293"/>
    <mergeCell ref="F293:H293"/>
    <mergeCell ref="I293:K293"/>
    <mergeCell ref="B293:C293"/>
    <mergeCell ref="D296:E296"/>
    <mergeCell ref="F296:H296"/>
    <mergeCell ref="I296:K296"/>
    <mergeCell ref="D297:E297"/>
    <mergeCell ref="F297:H297"/>
    <mergeCell ref="I297:K297"/>
    <mergeCell ref="D294:E294"/>
    <mergeCell ref="F294:H294"/>
    <mergeCell ref="I294:K294"/>
    <mergeCell ref="D295:E295"/>
    <mergeCell ref="F295:H295"/>
    <mergeCell ref="I295:K295"/>
    <mergeCell ref="B305:C305"/>
    <mergeCell ref="D305:F305"/>
    <mergeCell ref="G305:K305"/>
    <mergeCell ref="B306:C306"/>
    <mergeCell ref="D306:F306"/>
    <mergeCell ref="G306:K306"/>
    <mergeCell ref="D298:E298"/>
    <mergeCell ref="F298:H298"/>
    <mergeCell ref="I298:K298"/>
    <mergeCell ref="A300:K300"/>
    <mergeCell ref="A302:K302"/>
    <mergeCell ref="B304:C304"/>
    <mergeCell ref="D304:F304"/>
    <mergeCell ref="G304:K304"/>
    <mergeCell ref="A308:K308"/>
    <mergeCell ref="B310:C310"/>
    <mergeCell ref="D310:E310"/>
    <mergeCell ref="F310:H310"/>
    <mergeCell ref="I310:K310"/>
    <mergeCell ref="B311:C311"/>
    <mergeCell ref="D311:E311"/>
    <mergeCell ref="F311:H311"/>
    <mergeCell ref="I311:K311"/>
    <mergeCell ref="B258:D258"/>
    <mergeCell ref="E258:G258"/>
    <mergeCell ref="H258:K258"/>
    <mergeCell ref="B259:D259"/>
    <mergeCell ref="E259:G259"/>
    <mergeCell ref="H259:K259"/>
    <mergeCell ref="B260:D260"/>
    <mergeCell ref="E260:G260"/>
    <mergeCell ref="H260:K260"/>
    <mergeCell ref="B261:D261"/>
    <mergeCell ref="E261:G261"/>
    <mergeCell ref="H261:K261"/>
    <mergeCell ref="B262:D262"/>
    <mergeCell ref="E262:G262"/>
    <mergeCell ref="H262:K262"/>
    <mergeCell ref="B263:D263"/>
    <mergeCell ref="E263:G263"/>
    <mergeCell ref="H263:K263"/>
    <mergeCell ref="B264:D264"/>
    <mergeCell ref="E264:G264"/>
    <mergeCell ref="H264:K264"/>
    <mergeCell ref="B265:D265"/>
    <mergeCell ref="E265:G265"/>
    <mergeCell ref="H265:K265"/>
    <mergeCell ref="B266:D266"/>
    <mergeCell ref="E266:G266"/>
    <mergeCell ref="H266:K266"/>
    <mergeCell ref="B267:D267"/>
    <mergeCell ref="E267:G267"/>
    <mergeCell ref="H267:K267"/>
    <mergeCell ref="B268:D268"/>
    <mergeCell ref="E268:G268"/>
    <mergeCell ref="H268:K268"/>
    <mergeCell ref="B269:D269"/>
    <mergeCell ref="E269:G269"/>
    <mergeCell ref="H269:K269"/>
    <mergeCell ref="B270:D270"/>
    <mergeCell ref="E270:G270"/>
    <mergeCell ref="H270:K270"/>
    <mergeCell ref="B176:E176"/>
    <mergeCell ref="F176:G176"/>
    <mergeCell ref="H176:K176"/>
    <mergeCell ref="B177:E177"/>
    <mergeCell ref="F177:G177"/>
    <mergeCell ref="H177:K177"/>
    <mergeCell ref="B178:E178"/>
    <mergeCell ref="F178:G178"/>
    <mergeCell ref="H178:K178"/>
    <mergeCell ref="B179:E179"/>
    <mergeCell ref="F179:G179"/>
    <mergeCell ref="H179:K179"/>
    <mergeCell ref="B180:E180"/>
    <mergeCell ref="F180:G180"/>
    <mergeCell ref="H180:K180"/>
    <mergeCell ref="B181:E181"/>
    <mergeCell ref="F181:G181"/>
    <mergeCell ref="H181:K181"/>
    <mergeCell ref="B182:E182"/>
    <mergeCell ref="F182:G182"/>
    <mergeCell ref="H182:K182"/>
    <mergeCell ref="H188:K188"/>
    <mergeCell ref="B189:E189"/>
    <mergeCell ref="F189:G189"/>
    <mergeCell ref="H189:K189"/>
    <mergeCell ref="B190:E190"/>
    <mergeCell ref="F190:G190"/>
    <mergeCell ref="H190:K190"/>
    <mergeCell ref="B191:E191"/>
    <mergeCell ref="F191:G191"/>
    <mergeCell ref="H191:K191"/>
    <mergeCell ref="H192:K192"/>
    <mergeCell ref="B193:E193"/>
    <mergeCell ref="F193:G193"/>
    <mergeCell ref="H193:K193"/>
    <mergeCell ref="B194:E194"/>
    <mergeCell ref="F194:G194"/>
    <mergeCell ref="H194:K194"/>
    <mergeCell ref="B195:E195"/>
    <mergeCell ref="F195:G195"/>
    <mergeCell ref="H195:K195"/>
    <mergeCell ref="H196:K196"/>
    <mergeCell ref="B197:E197"/>
    <mergeCell ref="F197:G197"/>
    <mergeCell ref="H197:K197"/>
    <mergeCell ref="B198:E198"/>
    <mergeCell ref="F198:G198"/>
    <mergeCell ref="H198:K198"/>
    <mergeCell ref="B199:E199"/>
    <mergeCell ref="F199:G199"/>
    <mergeCell ref="H199:K199"/>
    <mergeCell ref="H200:K200"/>
    <mergeCell ref="B201:E201"/>
    <mergeCell ref="F201:G201"/>
    <mergeCell ref="H201:K201"/>
    <mergeCell ref="B202:E202"/>
    <mergeCell ref="F202:G202"/>
    <mergeCell ref="H202:K202"/>
    <mergeCell ref="B203:E203"/>
    <mergeCell ref="F203:G203"/>
    <mergeCell ref="H203:K203"/>
    <mergeCell ref="B204:E204"/>
    <mergeCell ref="F204:G204"/>
    <mergeCell ref="H204:K204"/>
    <mergeCell ref="B205:E205"/>
    <mergeCell ref="F205:G205"/>
    <mergeCell ref="H205:K205"/>
    <mergeCell ref="B206:E206"/>
    <mergeCell ref="F206:G206"/>
    <mergeCell ref="H206:K206"/>
    <mergeCell ref="B207:E207"/>
    <mergeCell ref="F207:G207"/>
    <mergeCell ref="H207:K207"/>
    <mergeCell ref="B208:E208"/>
    <mergeCell ref="F208:G208"/>
    <mergeCell ref="H208:K208"/>
    <mergeCell ref="B209:E209"/>
    <mergeCell ref="F209:G209"/>
    <mergeCell ref="H209:K209"/>
    <mergeCell ref="B210:E210"/>
    <mergeCell ref="F210:G210"/>
    <mergeCell ref="H210:K210"/>
    <mergeCell ref="B211:E211"/>
    <mergeCell ref="F211:G211"/>
    <mergeCell ref="H211:K211"/>
    <mergeCell ref="B212:E212"/>
    <mergeCell ref="F212:G212"/>
    <mergeCell ref="H212:K212"/>
    <mergeCell ref="B213:E213"/>
    <mergeCell ref="F213:G213"/>
    <mergeCell ref="H213:K213"/>
    <mergeCell ref="B214:E214"/>
    <mergeCell ref="F214:G214"/>
    <mergeCell ref="H214:K214"/>
    <mergeCell ref="B215:E215"/>
    <mergeCell ref="F215:G215"/>
    <mergeCell ref="H215:K215"/>
    <mergeCell ref="B216:E216"/>
    <mergeCell ref="F216:G216"/>
    <mergeCell ref="H216:K216"/>
    <mergeCell ref="B217:E217"/>
    <mergeCell ref="F217:G217"/>
    <mergeCell ref="H217:K217"/>
    <mergeCell ref="B218:E218"/>
    <mergeCell ref="F218:G218"/>
    <mergeCell ref="H218:K218"/>
    <mergeCell ref="B219:E219"/>
    <mergeCell ref="F219:G219"/>
    <mergeCell ref="H219:K219"/>
    <mergeCell ref="B220:E220"/>
    <mergeCell ref="F220:G220"/>
    <mergeCell ref="H220:K220"/>
    <mergeCell ref="B221:E221"/>
    <mergeCell ref="F221:G221"/>
    <mergeCell ref="H221:K221"/>
    <mergeCell ref="B222:E222"/>
    <mergeCell ref="F222:G222"/>
    <mergeCell ref="H222:K222"/>
    <mergeCell ref="B223:E223"/>
    <mergeCell ref="F223:G223"/>
    <mergeCell ref="H223:K223"/>
    <mergeCell ref="B224:E224"/>
    <mergeCell ref="F224:G224"/>
    <mergeCell ref="H224:K224"/>
    <mergeCell ref="B225:E225"/>
    <mergeCell ref="F225:G225"/>
    <mergeCell ref="H225:K225"/>
    <mergeCell ref="B226:E226"/>
    <mergeCell ref="F226:G226"/>
    <mergeCell ref="H226:K226"/>
    <mergeCell ref="B227:E227"/>
    <mergeCell ref="F227:G227"/>
    <mergeCell ref="H227:K227"/>
    <mergeCell ref="B228:E228"/>
    <mergeCell ref="F228:G228"/>
    <mergeCell ref="H228:K228"/>
    <mergeCell ref="B229:E229"/>
    <mergeCell ref="F229:G229"/>
    <mergeCell ref="H229:K229"/>
    <mergeCell ref="B230:E230"/>
    <mergeCell ref="F230:G230"/>
    <mergeCell ref="H230:K230"/>
    <mergeCell ref="B231:E231"/>
    <mergeCell ref="F231:G231"/>
    <mergeCell ref="H231:K231"/>
    <mergeCell ref="B232:E232"/>
    <mergeCell ref="F232:G232"/>
    <mergeCell ref="H232:K232"/>
    <mergeCell ref="B233:E233"/>
    <mergeCell ref="F233:G233"/>
    <mergeCell ref="H233:K233"/>
    <mergeCell ref="B234:E234"/>
    <mergeCell ref="F234:G234"/>
    <mergeCell ref="H234:K234"/>
    <mergeCell ref="B235:E235"/>
    <mergeCell ref="F235:G235"/>
    <mergeCell ref="H235:K235"/>
    <mergeCell ref="B236:E236"/>
    <mergeCell ref="F236:G236"/>
    <mergeCell ref="H236:K236"/>
    <mergeCell ref="B237:E237"/>
    <mergeCell ref="F237:G237"/>
    <mergeCell ref="H237:K237"/>
    <mergeCell ref="B238:E238"/>
    <mergeCell ref="F238:G238"/>
    <mergeCell ref="H238:K238"/>
    <mergeCell ref="B239:E239"/>
    <mergeCell ref="F239:G239"/>
    <mergeCell ref="H239:K239"/>
  </mergeCells>
  <hyperlinks>
    <hyperlink ref="D28" r:id="rId1"/>
    <hyperlink ref="I30" r:id="rId2"/>
  </hyperlinks>
  <pageMargins left="0.9055118110236221" right="0.31496062992125984" top="0.74803149606299213" bottom="0.74803149606299213" header="0.31496062992125984" footer="0.31496062992125984"/>
  <pageSetup paperSize="9" scale="81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opLeftCell="A114" workbookViewId="0">
      <selection activeCell="B134" sqref="B134"/>
    </sheetView>
  </sheetViews>
  <sheetFormatPr defaultRowHeight="15" x14ac:dyDescent="0.25"/>
  <cols>
    <col min="1" max="1" width="9.140625" style="35"/>
    <col min="2" max="2" width="39.5703125" style="35" customWidth="1"/>
    <col min="3" max="3" width="13.28515625" style="36" customWidth="1"/>
    <col min="4" max="4" width="9.140625" style="37"/>
    <col min="5" max="16384" width="9.140625" style="35"/>
  </cols>
  <sheetData>
    <row r="1" spans="1:4" ht="15.75" thickBot="1" x14ac:dyDescent="0.3"/>
    <row r="2" spans="1:4" ht="15.75" thickBot="1" x14ac:dyDescent="0.3">
      <c r="A2" s="50">
        <v>1</v>
      </c>
      <c r="B2" s="51" t="s">
        <v>215</v>
      </c>
      <c r="C2" s="66">
        <v>2568</v>
      </c>
      <c r="D2" s="70"/>
    </row>
    <row r="3" spans="1:4" ht="15.75" thickBot="1" x14ac:dyDescent="0.3">
      <c r="A3" s="48">
        <v>2</v>
      </c>
      <c r="B3" s="49" t="s">
        <v>216</v>
      </c>
      <c r="C3" s="64">
        <v>3329</v>
      </c>
      <c r="D3" s="70"/>
    </row>
    <row r="4" spans="1:4" ht="15.75" thickBot="1" x14ac:dyDescent="0.3">
      <c r="A4" s="48">
        <v>3</v>
      </c>
      <c r="B4" s="49" t="s">
        <v>217</v>
      </c>
      <c r="C4" s="64">
        <v>415</v>
      </c>
      <c r="D4" s="70"/>
    </row>
    <row r="5" spans="1:4" ht="15.75" thickBot="1" x14ac:dyDescent="0.3">
      <c r="A5" s="48">
        <v>4</v>
      </c>
      <c r="B5" s="49" t="s">
        <v>187</v>
      </c>
      <c r="C5" s="64">
        <v>216</v>
      </c>
      <c r="D5" s="70"/>
    </row>
    <row r="6" spans="1:4" ht="30.75" thickBot="1" x14ac:dyDescent="0.3">
      <c r="A6" s="48">
        <v>5</v>
      </c>
      <c r="B6" s="49" t="s">
        <v>218</v>
      </c>
      <c r="C6" s="64">
        <v>2131</v>
      </c>
      <c r="D6" s="70"/>
    </row>
    <row r="7" spans="1:4" ht="34.5" customHeight="1" thickBot="1" x14ac:dyDescent="0.3">
      <c r="A7" s="48">
        <v>6</v>
      </c>
      <c r="B7" s="49" t="s">
        <v>219</v>
      </c>
      <c r="C7" s="64">
        <v>130</v>
      </c>
      <c r="D7" s="70"/>
    </row>
    <row r="8" spans="1:4" ht="30.75" thickBot="1" x14ac:dyDescent="0.3">
      <c r="A8" s="56">
        <v>7</v>
      </c>
      <c r="B8" s="57" t="s">
        <v>191</v>
      </c>
      <c r="C8" s="65">
        <v>2618</v>
      </c>
      <c r="D8" s="37" t="s">
        <v>191</v>
      </c>
    </row>
    <row r="9" spans="1:4" ht="30.75" thickBot="1" x14ac:dyDescent="0.3">
      <c r="A9" s="48">
        <v>8</v>
      </c>
      <c r="B9" s="49" t="s">
        <v>220</v>
      </c>
      <c r="C9" s="64">
        <v>782</v>
      </c>
      <c r="D9" s="70"/>
    </row>
    <row r="10" spans="1:4" ht="30.75" thickBot="1" x14ac:dyDescent="0.3">
      <c r="A10" s="48">
        <v>9</v>
      </c>
      <c r="B10" s="49" t="s">
        <v>221</v>
      </c>
      <c r="C10" s="64">
        <v>292.68</v>
      </c>
      <c r="D10" s="70"/>
    </row>
    <row r="11" spans="1:4" ht="20.25" customHeight="1" thickBot="1" x14ac:dyDescent="0.3">
      <c r="A11" s="48">
        <v>1</v>
      </c>
      <c r="B11" s="49" t="s">
        <v>222</v>
      </c>
      <c r="C11" s="64">
        <v>248</v>
      </c>
      <c r="D11" s="70"/>
    </row>
    <row r="12" spans="1:4" ht="15.75" thickBot="1" x14ac:dyDescent="0.3">
      <c r="A12" s="48">
        <v>2</v>
      </c>
      <c r="B12" s="49" t="s">
        <v>223</v>
      </c>
      <c r="C12" s="64">
        <v>522</v>
      </c>
      <c r="D12" s="70"/>
    </row>
    <row r="13" spans="1:4" ht="15.75" thickBot="1" x14ac:dyDescent="0.3">
      <c r="A13" s="48">
        <v>3</v>
      </c>
      <c r="B13" s="49" t="s">
        <v>224</v>
      </c>
      <c r="C13" s="64">
        <v>150</v>
      </c>
      <c r="D13" s="70"/>
    </row>
    <row r="14" spans="1:4" ht="15.75" thickBot="1" x14ac:dyDescent="0.3">
      <c r="A14" s="48">
        <v>4</v>
      </c>
      <c r="B14" s="49" t="s">
        <v>225</v>
      </c>
      <c r="C14" s="64">
        <v>394</v>
      </c>
      <c r="D14" s="70"/>
    </row>
    <row r="15" spans="1:4" ht="15.75" thickBot="1" x14ac:dyDescent="0.3">
      <c r="A15" s="48">
        <v>5</v>
      </c>
      <c r="B15" s="49" t="s">
        <v>226</v>
      </c>
      <c r="C15" s="64">
        <v>782</v>
      </c>
      <c r="D15" s="70"/>
    </row>
    <row r="16" spans="1:4" ht="30.75" thickBot="1" x14ac:dyDescent="0.3">
      <c r="A16" s="48">
        <v>6</v>
      </c>
      <c r="B16" s="49" t="s">
        <v>227</v>
      </c>
      <c r="C16" s="64">
        <v>124</v>
      </c>
      <c r="D16" s="70"/>
    </row>
    <row r="17" spans="1:4" ht="15.75" thickBot="1" x14ac:dyDescent="0.3">
      <c r="A17" s="48">
        <v>7</v>
      </c>
      <c r="B17" s="49" t="s">
        <v>228</v>
      </c>
      <c r="C17" s="64">
        <v>795</v>
      </c>
      <c r="D17" s="70"/>
    </row>
    <row r="18" spans="1:4" ht="30.75" thickBot="1" x14ac:dyDescent="0.3">
      <c r="A18" s="48">
        <v>8</v>
      </c>
      <c r="B18" s="49" t="s">
        <v>229</v>
      </c>
      <c r="C18" s="64">
        <v>1020</v>
      </c>
      <c r="D18" s="70"/>
    </row>
    <row r="19" spans="1:4" ht="30.75" thickBot="1" x14ac:dyDescent="0.3">
      <c r="A19" s="48">
        <v>10</v>
      </c>
      <c r="B19" s="49" t="s">
        <v>307</v>
      </c>
      <c r="C19" s="64">
        <v>1495</v>
      </c>
      <c r="D19" s="70"/>
    </row>
    <row r="20" spans="1:4" ht="30.75" thickBot="1" x14ac:dyDescent="0.3">
      <c r="A20" s="50">
        <v>11</v>
      </c>
      <c r="B20" s="51" t="s">
        <v>230</v>
      </c>
      <c r="C20" s="66">
        <v>367.18</v>
      </c>
      <c r="D20" s="71"/>
    </row>
    <row r="21" spans="1:4" ht="30.75" thickBot="1" x14ac:dyDescent="0.3">
      <c r="A21" s="48">
        <v>1</v>
      </c>
      <c r="B21" s="49" t="s">
        <v>231</v>
      </c>
      <c r="C21" s="64">
        <v>516</v>
      </c>
      <c r="D21" s="70"/>
    </row>
    <row r="22" spans="1:4" ht="30.75" thickBot="1" x14ac:dyDescent="0.3">
      <c r="A22" s="48">
        <v>2</v>
      </c>
      <c r="B22" s="49" t="s">
        <v>232</v>
      </c>
      <c r="C22" s="64">
        <v>588</v>
      </c>
      <c r="D22" s="70"/>
    </row>
    <row r="23" spans="1:4" ht="30.75" thickBot="1" x14ac:dyDescent="0.3">
      <c r="A23" s="48">
        <v>3</v>
      </c>
      <c r="B23" s="49" t="s">
        <v>233</v>
      </c>
      <c r="C23" s="64">
        <v>666</v>
      </c>
      <c r="D23" s="70"/>
    </row>
    <row r="24" spans="1:4" ht="15.75" thickBot="1" x14ac:dyDescent="0.3">
      <c r="A24" s="54">
        <v>4</v>
      </c>
      <c r="B24" s="55" t="s">
        <v>188</v>
      </c>
      <c r="C24" s="67">
        <v>114134</v>
      </c>
      <c r="D24" s="70"/>
    </row>
    <row r="25" spans="1:4" ht="30.75" thickBot="1" x14ac:dyDescent="0.3">
      <c r="A25" s="48">
        <v>5</v>
      </c>
      <c r="B25" s="49" t="s">
        <v>234</v>
      </c>
      <c r="C25" s="64">
        <v>294</v>
      </c>
      <c r="D25" s="70"/>
    </row>
    <row r="26" spans="1:4" ht="15.75" thickBot="1" x14ac:dyDescent="0.3">
      <c r="A26" s="48">
        <v>6</v>
      </c>
      <c r="B26" s="49" t="s">
        <v>235</v>
      </c>
      <c r="C26" s="64">
        <v>1957</v>
      </c>
      <c r="D26" s="70"/>
    </row>
    <row r="27" spans="1:4" ht="30.75" thickBot="1" x14ac:dyDescent="0.3">
      <c r="A27" s="48">
        <v>7</v>
      </c>
      <c r="B27" s="49" t="s">
        <v>236</v>
      </c>
      <c r="C27" s="64">
        <v>957</v>
      </c>
      <c r="D27" s="70"/>
    </row>
    <row r="28" spans="1:4" ht="30.75" thickBot="1" x14ac:dyDescent="0.3">
      <c r="A28" s="48">
        <v>8</v>
      </c>
      <c r="B28" s="49" t="s">
        <v>237</v>
      </c>
      <c r="C28" s="64">
        <v>272</v>
      </c>
      <c r="D28" s="70"/>
    </row>
    <row r="29" spans="1:4" ht="15.75" thickBot="1" x14ac:dyDescent="0.3">
      <c r="A29" s="54">
        <v>9</v>
      </c>
      <c r="B29" s="55" t="s">
        <v>238</v>
      </c>
      <c r="C29" s="67">
        <v>2940</v>
      </c>
      <c r="D29" s="70"/>
    </row>
    <row r="30" spans="1:4" ht="30.75" thickBot="1" x14ac:dyDescent="0.3">
      <c r="A30" s="48">
        <v>10</v>
      </c>
      <c r="B30" s="49" t="s">
        <v>239</v>
      </c>
      <c r="C30" s="64">
        <v>135</v>
      </c>
      <c r="D30" s="71"/>
    </row>
    <row r="31" spans="1:4" ht="30.75" thickBot="1" x14ac:dyDescent="0.3">
      <c r="A31" s="48">
        <v>11</v>
      </c>
      <c r="B31" s="49" t="s">
        <v>240</v>
      </c>
      <c r="C31" s="64">
        <v>379</v>
      </c>
      <c r="D31" s="71"/>
    </row>
    <row r="32" spans="1:4" ht="30.75" thickBot="1" x14ac:dyDescent="0.3">
      <c r="A32" s="48">
        <v>12</v>
      </c>
      <c r="B32" s="49" t="s">
        <v>241</v>
      </c>
      <c r="C32" s="64">
        <v>294</v>
      </c>
      <c r="D32" s="71"/>
    </row>
    <row r="33" spans="1:4" ht="15.75" thickBot="1" x14ac:dyDescent="0.3">
      <c r="A33" s="48">
        <v>13</v>
      </c>
      <c r="B33" s="49" t="s">
        <v>245</v>
      </c>
      <c r="C33" s="64">
        <v>1420</v>
      </c>
      <c r="D33" s="71"/>
    </row>
    <row r="34" spans="1:4" ht="15.75" thickBot="1" x14ac:dyDescent="0.3">
      <c r="A34" s="48">
        <v>14</v>
      </c>
      <c r="B34" s="49" t="s">
        <v>242</v>
      </c>
      <c r="C34" s="64">
        <v>84</v>
      </c>
      <c r="D34" s="71"/>
    </row>
    <row r="35" spans="1:4" ht="15.75" thickBot="1" x14ac:dyDescent="0.3">
      <c r="A35" s="54">
        <v>16</v>
      </c>
      <c r="B35" s="55" t="s">
        <v>243</v>
      </c>
      <c r="C35" s="67">
        <v>111234</v>
      </c>
      <c r="D35" s="71"/>
    </row>
    <row r="36" spans="1:4" ht="15.75" thickBot="1" x14ac:dyDescent="0.3">
      <c r="A36" s="54">
        <v>17</v>
      </c>
      <c r="B36" s="55" t="s">
        <v>244</v>
      </c>
      <c r="C36" s="67">
        <v>29834</v>
      </c>
      <c r="D36" s="71"/>
    </row>
    <row r="37" spans="1:4" ht="30.75" thickBot="1" x14ac:dyDescent="0.3">
      <c r="A37" s="48">
        <v>18</v>
      </c>
      <c r="B37" s="49" t="s">
        <v>229</v>
      </c>
      <c r="C37" s="64">
        <v>31385.599999999999</v>
      </c>
      <c r="D37" s="71"/>
    </row>
    <row r="38" spans="1:4" ht="15.75" thickBot="1" x14ac:dyDescent="0.3">
      <c r="A38" s="48">
        <v>1</v>
      </c>
      <c r="B38" s="49" t="s">
        <v>246</v>
      </c>
      <c r="C38" s="64">
        <v>3713</v>
      </c>
      <c r="D38" s="70"/>
    </row>
    <row r="39" spans="1:4" ht="30.75" thickBot="1" x14ac:dyDescent="0.3">
      <c r="A39" s="48">
        <v>2</v>
      </c>
      <c r="B39" s="49" t="s">
        <v>247</v>
      </c>
      <c r="C39" s="64">
        <v>294</v>
      </c>
      <c r="D39" s="70"/>
    </row>
    <row r="40" spans="1:4" ht="30.75" thickBot="1" x14ac:dyDescent="0.3">
      <c r="A40" s="54">
        <v>3</v>
      </c>
      <c r="B40" s="55" t="s">
        <v>248</v>
      </c>
      <c r="C40" s="67">
        <v>5914</v>
      </c>
      <c r="D40" s="71"/>
    </row>
    <row r="41" spans="1:4" ht="30.75" thickBot="1" x14ac:dyDescent="0.3">
      <c r="A41" s="54">
        <v>4</v>
      </c>
      <c r="B41" s="55" t="s">
        <v>249</v>
      </c>
      <c r="C41" s="67">
        <v>12105</v>
      </c>
      <c r="D41" s="71"/>
    </row>
    <row r="42" spans="1:4" ht="15.75" thickBot="1" x14ac:dyDescent="0.3">
      <c r="A42" s="54">
        <v>5</v>
      </c>
      <c r="B42" s="55" t="s">
        <v>250</v>
      </c>
      <c r="C42" s="67">
        <v>4361</v>
      </c>
      <c r="D42" s="71"/>
    </row>
    <row r="43" spans="1:4" ht="30.75" thickBot="1" x14ac:dyDescent="0.3">
      <c r="A43" s="48">
        <v>6</v>
      </c>
      <c r="B43" s="49" t="s">
        <v>251</v>
      </c>
      <c r="C43" s="64">
        <v>889</v>
      </c>
      <c r="D43" s="70"/>
    </row>
    <row r="44" spans="1:4" ht="30.75" thickBot="1" x14ac:dyDescent="0.3">
      <c r="A44" s="48">
        <v>7</v>
      </c>
      <c r="B44" s="49" t="s">
        <v>252</v>
      </c>
      <c r="C44" s="64">
        <v>889</v>
      </c>
      <c r="D44" s="70"/>
    </row>
    <row r="45" spans="1:4" ht="17.25" customHeight="1" thickBot="1" x14ac:dyDescent="0.3">
      <c r="A45" s="48">
        <v>8</v>
      </c>
      <c r="B45" s="49" t="s">
        <v>253</v>
      </c>
      <c r="C45" s="64">
        <v>1013</v>
      </c>
      <c r="D45" s="70"/>
    </row>
    <row r="46" spans="1:4" ht="30.75" thickBot="1" x14ac:dyDescent="0.3">
      <c r="A46" s="48">
        <v>9</v>
      </c>
      <c r="B46" s="49" t="s">
        <v>254</v>
      </c>
      <c r="C46" s="64">
        <v>653</v>
      </c>
      <c r="D46" s="70"/>
    </row>
    <row r="47" spans="1:4" ht="17.25" customHeight="1" thickBot="1" x14ac:dyDescent="0.3">
      <c r="A47" s="48">
        <v>10</v>
      </c>
      <c r="B47" s="49" t="s">
        <v>253</v>
      </c>
      <c r="C47" s="64">
        <v>1275</v>
      </c>
      <c r="D47" s="71"/>
    </row>
    <row r="48" spans="1:4" ht="30.75" thickBot="1" x14ac:dyDescent="0.3">
      <c r="A48" s="48">
        <v>11</v>
      </c>
      <c r="B48" s="49" t="s">
        <v>255</v>
      </c>
      <c r="C48" s="64">
        <v>44</v>
      </c>
      <c r="D48" s="71"/>
    </row>
    <row r="49" spans="1:4" ht="30.75" thickBot="1" x14ac:dyDescent="0.3">
      <c r="A49" s="54">
        <v>12</v>
      </c>
      <c r="B49" s="55" t="s">
        <v>256</v>
      </c>
      <c r="C49" s="67">
        <v>5825</v>
      </c>
      <c r="D49" s="71"/>
    </row>
    <row r="50" spans="1:4" ht="30.75" thickBot="1" x14ac:dyDescent="0.3">
      <c r="A50" s="54">
        <v>13</v>
      </c>
      <c r="B50" s="55" t="s">
        <v>257</v>
      </c>
      <c r="C50" s="67">
        <v>28975</v>
      </c>
      <c r="D50" s="71"/>
    </row>
    <row r="51" spans="1:4" ht="15.75" thickBot="1" x14ac:dyDescent="0.3">
      <c r="A51" s="54">
        <v>14</v>
      </c>
      <c r="B51" s="55" t="s">
        <v>258</v>
      </c>
      <c r="C51" s="67">
        <v>2165</v>
      </c>
      <c r="D51" s="71"/>
    </row>
    <row r="52" spans="1:4" ht="15.75" thickBot="1" x14ac:dyDescent="0.3">
      <c r="A52" s="54">
        <v>15</v>
      </c>
      <c r="B52" s="55" t="s">
        <v>259</v>
      </c>
      <c r="C52" s="67">
        <v>4466</v>
      </c>
      <c r="D52" s="71"/>
    </row>
    <row r="53" spans="1:4" ht="30.75" thickBot="1" x14ac:dyDescent="0.3">
      <c r="A53" s="48">
        <v>16</v>
      </c>
      <c r="B53" s="49" t="s">
        <v>260</v>
      </c>
      <c r="C53" s="64">
        <v>520</v>
      </c>
      <c r="D53" s="71"/>
    </row>
    <row r="54" spans="1:4" ht="30.75" thickBot="1" x14ac:dyDescent="0.3">
      <c r="A54" s="48">
        <v>1</v>
      </c>
      <c r="B54" s="58" t="s">
        <v>261</v>
      </c>
      <c r="C54" s="64">
        <v>189</v>
      </c>
    </row>
    <row r="55" spans="1:4" ht="15.75" thickBot="1" x14ac:dyDescent="0.3">
      <c r="A55" s="48">
        <v>2</v>
      </c>
      <c r="B55" s="58" t="s">
        <v>262</v>
      </c>
      <c r="C55" s="64">
        <v>744</v>
      </c>
    </row>
    <row r="56" spans="1:4" ht="15.75" thickBot="1" x14ac:dyDescent="0.3">
      <c r="A56" s="54">
        <v>3</v>
      </c>
      <c r="B56" s="55" t="s">
        <v>189</v>
      </c>
      <c r="C56" s="67">
        <v>30340</v>
      </c>
      <c r="D56" s="71"/>
    </row>
    <row r="57" spans="1:4" ht="16.5" thickBot="1" x14ac:dyDescent="0.3">
      <c r="A57" s="48">
        <v>4</v>
      </c>
      <c r="B57" s="59" t="s">
        <v>263</v>
      </c>
      <c r="C57" s="64">
        <v>434</v>
      </c>
    </row>
    <row r="58" spans="1:4" ht="30.75" thickBot="1" x14ac:dyDescent="0.3">
      <c r="A58" s="48">
        <v>5</v>
      </c>
      <c r="B58" s="60" t="s">
        <v>264</v>
      </c>
      <c r="C58" s="64">
        <v>322</v>
      </c>
    </row>
    <row r="59" spans="1:4" ht="15.75" thickBot="1" x14ac:dyDescent="0.3">
      <c r="A59" s="48">
        <v>6</v>
      </c>
      <c r="B59" s="58" t="s">
        <v>265</v>
      </c>
      <c r="C59" s="64">
        <v>89</v>
      </c>
    </row>
    <row r="60" spans="1:4" ht="30.75" thickBot="1" x14ac:dyDescent="0.3">
      <c r="A60" s="54">
        <v>7</v>
      </c>
      <c r="B60" s="55" t="s">
        <v>197</v>
      </c>
      <c r="C60" s="67">
        <v>174507</v>
      </c>
      <c r="D60" s="71"/>
    </row>
    <row r="61" spans="1:4" ht="15.75" thickBot="1" x14ac:dyDescent="0.3">
      <c r="A61" s="54">
        <v>8</v>
      </c>
      <c r="B61" s="55" t="s">
        <v>266</v>
      </c>
      <c r="C61" s="67">
        <v>10160</v>
      </c>
      <c r="D61" s="71"/>
    </row>
    <row r="62" spans="1:4" ht="15.75" thickBot="1" x14ac:dyDescent="0.3">
      <c r="A62" s="48">
        <v>9</v>
      </c>
      <c r="B62" s="58" t="s">
        <v>267</v>
      </c>
      <c r="C62" s="64">
        <v>1160</v>
      </c>
    </row>
    <row r="63" spans="1:4" ht="15.75" thickBot="1" x14ac:dyDescent="0.3">
      <c r="A63" s="48">
        <v>10</v>
      </c>
      <c r="B63" s="58" t="s">
        <v>267</v>
      </c>
      <c r="C63" s="64">
        <v>782</v>
      </c>
    </row>
    <row r="64" spans="1:4" ht="15.75" thickBot="1" x14ac:dyDescent="0.3">
      <c r="A64" s="48">
        <v>11</v>
      </c>
      <c r="B64" s="58" t="s">
        <v>267</v>
      </c>
      <c r="C64" s="64">
        <v>1013</v>
      </c>
    </row>
    <row r="65" spans="1:4" ht="15.75" thickBot="1" x14ac:dyDescent="0.3">
      <c r="A65" s="48">
        <v>12</v>
      </c>
      <c r="B65" s="58" t="s">
        <v>268</v>
      </c>
      <c r="C65" s="64">
        <v>1160</v>
      </c>
    </row>
    <row r="66" spans="1:4" ht="15.75" thickBot="1" x14ac:dyDescent="0.3">
      <c r="A66" s="48">
        <v>13</v>
      </c>
      <c r="B66" s="58" t="s">
        <v>269</v>
      </c>
      <c r="C66" s="64">
        <v>43</v>
      </c>
    </row>
    <row r="67" spans="1:4" ht="30.75" thickBot="1" x14ac:dyDescent="0.3">
      <c r="A67" s="48">
        <v>14</v>
      </c>
      <c r="B67" s="58" t="s">
        <v>270</v>
      </c>
      <c r="C67" s="64">
        <v>198</v>
      </c>
    </row>
    <row r="68" spans="1:4" ht="15.75" thickBot="1" x14ac:dyDescent="0.3">
      <c r="A68" s="48">
        <v>15</v>
      </c>
      <c r="B68" s="58" t="s">
        <v>271</v>
      </c>
      <c r="C68" s="64">
        <v>1160</v>
      </c>
    </row>
    <row r="69" spans="1:4" ht="15.75" thickBot="1" x14ac:dyDescent="0.3">
      <c r="A69" s="54">
        <v>16</v>
      </c>
      <c r="B69" s="55" t="s">
        <v>272</v>
      </c>
      <c r="C69" s="67">
        <v>1966</v>
      </c>
      <c r="D69" s="71"/>
    </row>
    <row r="70" spans="1:4" ht="15.75" thickBot="1" x14ac:dyDescent="0.3">
      <c r="A70" s="48">
        <v>17</v>
      </c>
      <c r="B70" s="58" t="s">
        <v>273</v>
      </c>
      <c r="C70" s="64">
        <v>1779</v>
      </c>
    </row>
    <row r="71" spans="1:4" ht="30.75" thickBot="1" x14ac:dyDescent="0.3">
      <c r="A71" s="48">
        <v>18</v>
      </c>
      <c r="B71" s="58" t="s">
        <v>274</v>
      </c>
      <c r="C71" s="64">
        <v>1247</v>
      </c>
    </row>
    <row r="72" spans="1:4" ht="15.75" thickBot="1" x14ac:dyDescent="0.3">
      <c r="A72" s="48">
        <v>19</v>
      </c>
      <c r="B72" s="58" t="s">
        <v>275</v>
      </c>
      <c r="C72" s="64">
        <v>198</v>
      </c>
    </row>
    <row r="73" spans="1:4" ht="15.75" thickBot="1" x14ac:dyDescent="0.3">
      <c r="A73" s="54">
        <v>20</v>
      </c>
      <c r="B73" s="55" t="s">
        <v>276</v>
      </c>
      <c r="C73" s="67">
        <v>3920</v>
      </c>
      <c r="D73" s="71"/>
    </row>
    <row r="74" spans="1:4" ht="30.75" thickBot="1" x14ac:dyDescent="0.3">
      <c r="A74" s="48">
        <v>21</v>
      </c>
      <c r="B74" s="58" t="s">
        <v>277</v>
      </c>
      <c r="C74" s="64">
        <v>800</v>
      </c>
    </row>
    <row r="75" spans="1:4" ht="16.5" thickBot="1" x14ac:dyDescent="0.3">
      <c r="A75" s="48">
        <v>1</v>
      </c>
      <c r="B75" s="61" t="s">
        <v>267</v>
      </c>
      <c r="C75" s="64">
        <v>1013</v>
      </c>
    </row>
    <row r="76" spans="1:4" ht="32.25" thickBot="1" x14ac:dyDescent="0.3">
      <c r="A76" s="48">
        <v>2</v>
      </c>
      <c r="B76" s="61" t="s">
        <v>278</v>
      </c>
      <c r="C76" s="64">
        <v>516</v>
      </c>
    </row>
    <row r="77" spans="1:4" ht="16.5" thickBot="1" x14ac:dyDescent="0.3">
      <c r="A77" s="48">
        <v>3</v>
      </c>
      <c r="B77" s="61" t="s">
        <v>279</v>
      </c>
      <c r="C77" s="64">
        <v>243</v>
      </c>
    </row>
    <row r="78" spans="1:4" ht="16.5" thickBot="1" x14ac:dyDescent="0.3">
      <c r="A78" s="48">
        <v>4</v>
      </c>
      <c r="B78" s="59" t="s">
        <v>280</v>
      </c>
      <c r="C78" s="64">
        <v>452</v>
      </c>
    </row>
    <row r="79" spans="1:4" ht="16.5" thickBot="1" x14ac:dyDescent="0.3">
      <c r="A79" s="48">
        <v>5</v>
      </c>
      <c r="B79" s="59" t="s">
        <v>281</v>
      </c>
      <c r="C79" s="64">
        <v>274</v>
      </c>
    </row>
    <row r="80" spans="1:4" ht="32.25" thickBot="1" x14ac:dyDescent="0.3">
      <c r="A80" s="48">
        <v>6</v>
      </c>
      <c r="B80" s="61" t="s">
        <v>282</v>
      </c>
      <c r="C80" s="64">
        <v>1040</v>
      </c>
    </row>
    <row r="81" spans="1:4" ht="16.5" thickBot="1" x14ac:dyDescent="0.3">
      <c r="A81" s="48">
        <v>7</v>
      </c>
      <c r="B81" s="61" t="s">
        <v>283</v>
      </c>
      <c r="C81" s="64">
        <v>522</v>
      </c>
    </row>
    <row r="82" spans="1:4" ht="16.5" thickBot="1" x14ac:dyDescent="0.3">
      <c r="A82" s="48">
        <v>8</v>
      </c>
      <c r="B82" s="61" t="s">
        <v>284</v>
      </c>
      <c r="C82" s="64">
        <v>163</v>
      </c>
    </row>
    <row r="83" spans="1:4" ht="15.75" thickBot="1" x14ac:dyDescent="0.3">
      <c r="A83" s="54">
        <v>9</v>
      </c>
      <c r="B83" s="55" t="s">
        <v>285</v>
      </c>
      <c r="C83" s="67">
        <v>2199</v>
      </c>
      <c r="D83" s="71"/>
    </row>
    <row r="84" spans="1:4" ht="32.25" thickBot="1" x14ac:dyDescent="0.3">
      <c r="A84" s="48">
        <v>10</v>
      </c>
      <c r="B84" s="61" t="s">
        <v>286</v>
      </c>
      <c r="C84" s="64">
        <v>268</v>
      </c>
    </row>
    <row r="85" spans="1:4" ht="32.25" thickBot="1" x14ac:dyDescent="0.3">
      <c r="A85" s="48">
        <v>11</v>
      </c>
      <c r="B85" s="61" t="s">
        <v>287</v>
      </c>
      <c r="C85" s="64">
        <v>1684</v>
      </c>
    </row>
    <row r="86" spans="1:4" ht="32.25" thickBot="1" x14ac:dyDescent="0.3">
      <c r="A86" s="48">
        <v>12</v>
      </c>
      <c r="B86" s="61" t="s">
        <v>288</v>
      </c>
      <c r="C86" s="64">
        <v>294</v>
      </c>
    </row>
    <row r="87" spans="1:4" ht="15.75" thickBot="1" x14ac:dyDescent="0.3">
      <c r="A87" s="48">
        <v>13</v>
      </c>
      <c r="B87" s="62" t="s">
        <v>289</v>
      </c>
      <c r="C87" s="64">
        <v>100</v>
      </c>
    </row>
    <row r="88" spans="1:4" ht="30.75" thickBot="1" x14ac:dyDescent="0.3">
      <c r="A88" s="48">
        <v>14</v>
      </c>
      <c r="B88" s="62" t="s">
        <v>290</v>
      </c>
      <c r="C88" s="64">
        <v>2511</v>
      </c>
    </row>
    <row r="89" spans="1:4" ht="30.75" thickBot="1" x14ac:dyDescent="0.3">
      <c r="A89" s="48">
        <v>15</v>
      </c>
      <c r="B89" s="62" t="s">
        <v>291</v>
      </c>
      <c r="C89" s="64">
        <v>25</v>
      </c>
    </row>
    <row r="90" spans="1:4" ht="15.75" thickBot="1" x14ac:dyDescent="0.3">
      <c r="A90" s="48">
        <v>16</v>
      </c>
      <c r="B90" s="62" t="s">
        <v>292</v>
      </c>
      <c r="C90" s="64">
        <v>1858</v>
      </c>
    </row>
    <row r="91" spans="1:4" ht="31.5" customHeight="1" thickBot="1" x14ac:dyDescent="0.3">
      <c r="A91" s="52">
        <v>17</v>
      </c>
      <c r="B91" s="53" t="s">
        <v>190</v>
      </c>
      <c r="C91" s="68">
        <v>10274</v>
      </c>
    </row>
    <row r="92" spans="1:4" ht="63.75" thickBot="1" x14ac:dyDescent="0.3">
      <c r="A92" s="50">
        <v>1</v>
      </c>
      <c r="B92" s="63" t="s">
        <v>192</v>
      </c>
      <c r="C92" s="66">
        <v>240</v>
      </c>
    </row>
    <row r="93" spans="1:4" ht="30.75" thickBot="1" x14ac:dyDescent="0.3">
      <c r="A93" s="48">
        <v>2</v>
      </c>
      <c r="B93" s="58" t="s">
        <v>193</v>
      </c>
      <c r="C93" s="64">
        <v>149</v>
      </c>
    </row>
    <row r="94" spans="1:4" ht="30.75" thickBot="1" x14ac:dyDescent="0.3">
      <c r="A94" s="48">
        <v>3</v>
      </c>
      <c r="B94" s="58" t="s">
        <v>293</v>
      </c>
      <c r="C94" s="64">
        <v>2546</v>
      </c>
    </row>
    <row r="95" spans="1:4" ht="30.75" thickBot="1" x14ac:dyDescent="0.3">
      <c r="A95" s="54">
        <v>5</v>
      </c>
      <c r="B95" s="55" t="s">
        <v>194</v>
      </c>
      <c r="C95" s="67">
        <v>4888</v>
      </c>
      <c r="D95" s="71"/>
    </row>
    <row r="96" spans="1:4" ht="30.75" thickBot="1" x14ac:dyDescent="0.3">
      <c r="A96" s="48">
        <v>6</v>
      </c>
      <c r="B96" s="58" t="s">
        <v>294</v>
      </c>
      <c r="C96" s="64">
        <v>1160</v>
      </c>
    </row>
    <row r="97" spans="1:4" ht="18.75" thickBot="1" x14ac:dyDescent="0.3">
      <c r="A97" s="48">
        <v>7</v>
      </c>
      <c r="B97" s="58" t="s">
        <v>195</v>
      </c>
      <c r="C97" s="64">
        <v>628</v>
      </c>
    </row>
    <row r="98" spans="1:4" ht="30.75" thickBot="1" x14ac:dyDescent="0.3">
      <c r="A98" s="54">
        <v>9</v>
      </c>
      <c r="B98" s="55" t="s">
        <v>196</v>
      </c>
      <c r="C98" s="67">
        <v>3615</v>
      </c>
      <c r="D98" s="71"/>
    </row>
    <row r="99" spans="1:4" ht="32.25" thickBot="1" x14ac:dyDescent="0.3">
      <c r="A99" s="48">
        <v>1</v>
      </c>
      <c r="B99" s="61" t="s">
        <v>295</v>
      </c>
      <c r="C99" s="64">
        <v>1013</v>
      </c>
    </row>
    <row r="100" spans="1:4" ht="32.25" thickBot="1" x14ac:dyDescent="0.3">
      <c r="A100" s="48">
        <v>2</v>
      </c>
      <c r="B100" s="61" t="s">
        <v>296</v>
      </c>
      <c r="C100" s="64">
        <v>294</v>
      </c>
    </row>
    <row r="101" spans="1:4" ht="48" thickBot="1" x14ac:dyDescent="0.3">
      <c r="A101" s="48">
        <v>3</v>
      </c>
      <c r="B101" s="61" t="s">
        <v>297</v>
      </c>
      <c r="C101" s="64">
        <v>367</v>
      </c>
    </row>
    <row r="102" spans="1:4" ht="32.25" thickBot="1" x14ac:dyDescent="0.3">
      <c r="A102" s="48">
        <v>4</v>
      </c>
      <c r="B102" s="59" t="s">
        <v>298</v>
      </c>
      <c r="C102" s="64">
        <v>1013</v>
      </c>
    </row>
    <row r="103" spans="1:4" ht="32.25" thickBot="1" x14ac:dyDescent="0.3">
      <c r="A103" s="48">
        <v>5</v>
      </c>
      <c r="B103" s="59" t="s">
        <v>299</v>
      </c>
      <c r="C103" s="64">
        <v>1013</v>
      </c>
    </row>
    <row r="104" spans="1:4" ht="49.5" customHeight="1" thickBot="1" x14ac:dyDescent="0.3">
      <c r="A104" s="48">
        <v>6</v>
      </c>
      <c r="B104" s="61" t="s">
        <v>300</v>
      </c>
      <c r="C104" s="64">
        <v>289</v>
      </c>
    </row>
    <row r="105" spans="1:4" ht="32.25" thickBot="1" x14ac:dyDescent="0.3">
      <c r="A105" s="48">
        <v>7</v>
      </c>
      <c r="B105" s="61" t="s">
        <v>301</v>
      </c>
      <c r="C105" s="64">
        <v>1160</v>
      </c>
    </row>
    <row r="106" spans="1:4" ht="48" thickBot="1" x14ac:dyDescent="0.3">
      <c r="A106" s="48">
        <v>8</v>
      </c>
      <c r="B106" s="61" t="s">
        <v>302</v>
      </c>
      <c r="C106" s="64">
        <v>294</v>
      </c>
    </row>
    <row r="107" spans="1:4" ht="48" thickBot="1" x14ac:dyDescent="0.3">
      <c r="A107" s="48">
        <v>9</v>
      </c>
      <c r="B107" s="61" t="s">
        <v>303</v>
      </c>
      <c r="C107" s="64">
        <v>294</v>
      </c>
    </row>
    <row r="108" spans="1:4" ht="36" customHeight="1" thickBot="1" x14ac:dyDescent="0.3">
      <c r="A108" s="48">
        <v>10</v>
      </c>
      <c r="B108" s="61" t="s">
        <v>304</v>
      </c>
      <c r="C108" s="64">
        <v>840</v>
      </c>
    </row>
    <row r="109" spans="1:4" ht="32.25" thickBot="1" x14ac:dyDescent="0.3">
      <c r="A109" s="48">
        <v>11</v>
      </c>
      <c r="B109" s="61" t="s">
        <v>295</v>
      </c>
      <c r="C109" s="64">
        <v>1013</v>
      </c>
    </row>
    <row r="110" spans="1:4" ht="35.25" thickBot="1" x14ac:dyDescent="0.3">
      <c r="A110" s="48">
        <v>12</v>
      </c>
      <c r="B110" s="61" t="s">
        <v>305</v>
      </c>
      <c r="C110" s="64">
        <v>258</v>
      </c>
    </row>
    <row r="111" spans="1:4" ht="32.25" thickBot="1" x14ac:dyDescent="0.3">
      <c r="A111" s="48">
        <v>13</v>
      </c>
      <c r="B111" s="61" t="s">
        <v>306</v>
      </c>
      <c r="C111" s="64">
        <v>895</v>
      </c>
    </row>
    <row r="112" spans="1:4" ht="45.75" thickBot="1" x14ac:dyDescent="0.3">
      <c r="A112" s="54">
        <v>15</v>
      </c>
      <c r="B112" s="55" t="s">
        <v>308</v>
      </c>
      <c r="C112" s="67">
        <v>6510</v>
      </c>
      <c r="D112" s="71"/>
    </row>
    <row r="114" spans="2:3" x14ac:dyDescent="0.25">
      <c r="C114" s="36">
        <f>SUM(C2:C112)</f>
        <v>672695.46</v>
      </c>
    </row>
    <row r="115" spans="2:3" x14ac:dyDescent="0.25">
      <c r="B115" s="69" t="s">
        <v>309</v>
      </c>
      <c r="C115" s="36">
        <f>[1]СВОД!$N$182-C114</f>
        <v>0</v>
      </c>
    </row>
  </sheetData>
  <autoFilter ref="A2:D1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Годовой отчет_2017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2018-04-03T23:03:46Z</dcterms:modified>
</cp:coreProperties>
</file>